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95" yWindow="-195" windowWidth="19200" windowHeight="7755" firstSheet="7" activeTab="11"/>
  </bookViews>
  <sheets>
    <sheet name="April 2015" sheetId="1" r:id="rId1"/>
    <sheet name="May 2015" sheetId="5" r:id="rId2"/>
    <sheet name="June 2015" sheetId="6" r:id="rId3"/>
    <sheet name="July 2015" sheetId="4" r:id="rId4"/>
    <sheet name="August 2015" sheetId="7" r:id="rId5"/>
    <sheet name="September 2015" sheetId="8" r:id="rId6"/>
    <sheet name="October 2015" sheetId="9" r:id="rId7"/>
    <sheet name="November 2015" sheetId="10" r:id="rId8"/>
    <sheet name="December 2015" sheetId="11" r:id="rId9"/>
    <sheet name="January 2016" sheetId="12" r:id="rId10"/>
    <sheet name="February 2016" sheetId="13" r:id="rId11"/>
    <sheet name="March 2016" sheetId="14" r:id="rId12"/>
    <sheet name="EOY" sheetId="15" r:id="rId1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4" l="1"/>
  <c r="I24" i="14" l="1"/>
  <c r="I34" i="15" l="1"/>
  <c r="I3" i="15" l="1"/>
  <c r="I8" i="15" s="1"/>
  <c r="I11" i="15"/>
  <c r="I15" i="15" s="1"/>
  <c r="H27" i="15"/>
  <c r="I35" i="15" s="1"/>
  <c r="I23" i="15"/>
  <c r="H14" i="15"/>
  <c r="I28" i="15" l="1"/>
  <c r="I29" i="15"/>
  <c r="I37" i="15"/>
  <c r="I39" i="15" s="1"/>
  <c r="I3" i="14"/>
  <c r="I45" i="14" s="1"/>
  <c r="I48" i="14" s="1"/>
  <c r="I50" i="14" s="1"/>
  <c r="I46" i="14"/>
  <c r="H40" i="14"/>
  <c r="H28" i="14"/>
  <c r="I29" i="14"/>
  <c r="H14" i="14"/>
  <c r="I8" i="13"/>
  <c r="I11" i="13"/>
  <c r="I3" i="13"/>
  <c r="I41" i="13" s="1"/>
  <c r="I43" i="13" s="1"/>
  <c r="I46" i="13" s="1"/>
  <c r="I48" i="13" s="1"/>
  <c r="H38" i="13"/>
  <c r="H27" i="13"/>
  <c r="I44" i="13" s="1"/>
  <c r="I23" i="13"/>
  <c r="I28" i="13" s="1"/>
  <c r="H14" i="13"/>
  <c r="I15" i="14" l="1"/>
  <c r="I30" i="14" s="1"/>
  <c r="I15" i="13"/>
  <c r="I29" i="13" s="1"/>
  <c r="I44" i="12" l="1"/>
  <c r="H38" i="12"/>
  <c r="H27" i="12"/>
  <c r="I23" i="12"/>
  <c r="I28" i="12" s="1"/>
  <c r="H14" i="12"/>
  <c r="I11" i="12"/>
  <c r="I15" i="12" s="1"/>
  <c r="I29" i="12" s="1"/>
  <c r="I8" i="12"/>
  <c r="I41" i="12" s="1"/>
  <c r="I43" i="12" s="1"/>
  <c r="I46" i="12" s="1"/>
  <c r="I48" i="12" s="1"/>
  <c r="I3" i="12"/>
  <c r="I11" i="11" l="1"/>
  <c r="I3" i="11"/>
  <c r="I8" i="11" s="1"/>
  <c r="I41" i="11" s="1"/>
  <c r="I43" i="11" s="1"/>
  <c r="I46" i="11" s="1"/>
  <c r="I48" i="11" s="1"/>
  <c r="I44" i="11"/>
  <c r="H38" i="11"/>
  <c r="H27" i="11"/>
  <c r="I23" i="11"/>
  <c r="I28" i="11" s="1"/>
  <c r="H14" i="11"/>
  <c r="I15" i="11" l="1"/>
  <c r="I29" i="11" s="1"/>
  <c r="H37" i="10"/>
  <c r="H26" i="10"/>
  <c r="I43" i="10" s="1"/>
  <c r="I22" i="10"/>
  <c r="H14" i="10"/>
  <c r="I15" i="10" s="1"/>
  <c r="I8" i="10"/>
  <c r="I40" i="10" s="1"/>
  <c r="I42" i="10" s="1"/>
  <c r="I45" i="10" s="1"/>
  <c r="I47" i="10" s="1"/>
  <c r="I27" i="10" l="1"/>
  <c r="I28" i="10"/>
  <c r="H40" i="9" l="1"/>
  <c r="H29" i="9"/>
  <c r="I46" i="9" s="1"/>
  <c r="I25" i="9"/>
  <c r="H14" i="9"/>
  <c r="I15" i="9" s="1"/>
  <c r="I8" i="9"/>
  <c r="I43" i="9" s="1"/>
  <c r="I45" i="9" s="1"/>
  <c r="I30" i="9" l="1"/>
  <c r="I48" i="9"/>
  <c r="I50" i="9" s="1"/>
  <c r="I31" i="9"/>
  <c r="H41" i="8"/>
  <c r="I8" i="8"/>
  <c r="H39" i="7" l="1"/>
  <c r="H29" i="8" l="1"/>
  <c r="I47" i="8" s="1"/>
  <c r="I25" i="8"/>
  <c r="H14" i="8"/>
  <c r="I44" i="8"/>
  <c r="H28" i="7"/>
  <c r="I45" i="7"/>
  <c r="I23" i="7"/>
  <c r="H13" i="7"/>
  <c r="I14" i="7" s="1"/>
  <c r="I7" i="7"/>
  <c r="I42" i="7" s="1"/>
  <c r="I33" i="4"/>
  <c r="I30" i="8" l="1"/>
  <c r="I29" i="7"/>
  <c r="I30" i="7"/>
  <c r="I43" i="7" s="1"/>
  <c r="I44" i="7" s="1"/>
  <c r="I47" i="7" s="1"/>
  <c r="I49" i="7" s="1"/>
  <c r="J3" i="4"/>
  <c r="J7" i="4" s="1"/>
  <c r="I3" i="6"/>
  <c r="I39" i="4" l="1"/>
  <c r="I42" i="4" s="1"/>
  <c r="I44" i="4" s="1"/>
  <c r="H41" i="5"/>
  <c r="H40" i="6"/>
  <c r="I24" i="6" l="1"/>
  <c r="I10" i="6"/>
  <c r="H28" i="6" l="1"/>
  <c r="I46" i="6" s="1"/>
  <c r="H13" i="6"/>
  <c r="I14" i="6" s="1"/>
  <c r="I30" i="6" s="1"/>
  <c r="I44" i="6" s="1"/>
  <c r="J10" i="4" s="1"/>
  <c r="I7" i="6"/>
  <c r="I43" i="6" s="1"/>
  <c r="I10" i="5"/>
  <c r="I3" i="5"/>
  <c r="I45" i="5"/>
  <c r="I47" i="5" s="1"/>
  <c r="H30" i="5"/>
  <c r="I48" i="5" s="1"/>
  <c r="H24" i="5"/>
  <c r="H15" i="5"/>
  <c r="H28" i="1"/>
  <c r="H15" i="1"/>
  <c r="I30" i="1" s="1"/>
  <c r="H34" i="1"/>
  <c r="I39" i="1" s="1"/>
  <c r="I36" i="1"/>
  <c r="I45" i="6" l="1"/>
  <c r="I48" i="6" s="1"/>
  <c r="I50" i="6" s="1"/>
  <c r="I29" i="6"/>
  <c r="I50" i="5"/>
  <c r="I52" i="5" s="1"/>
  <c r="I26" i="5"/>
  <c r="I21" i="4" l="1"/>
  <c r="I15" i="4"/>
  <c r="J16" i="4" s="1"/>
  <c r="J23" i="4" l="1"/>
  <c r="J35" i="4" s="1"/>
  <c r="I38" i="1" l="1"/>
  <c r="I41" i="1" s="1"/>
  <c r="I43" i="1" s="1"/>
  <c r="I15" i="8" l="1"/>
  <c r="I31" i="8" s="1"/>
  <c r="I46" i="8" s="1"/>
  <c r="I49" i="8" s="1"/>
  <c r="I51" i="8" s="1"/>
</calcChain>
</file>

<file path=xl/sharedStrings.xml><?xml version="1.0" encoding="utf-8"?>
<sst xmlns="http://schemas.openxmlformats.org/spreadsheetml/2006/main" count="551" uniqueCount="93">
  <si>
    <t>Accounts  to 31 May 2015</t>
  </si>
  <si>
    <t>Deposit Account - Unity</t>
  </si>
  <si>
    <t>Amount Carried Forward from</t>
  </si>
  <si>
    <t xml:space="preserve">Amount credited since </t>
  </si>
  <si>
    <t>None</t>
  </si>
  <si>
    <t>Deposit Balance to  be carried forward</t>
  </si>
  <si>
    <t>Amount Carried Forward From</t>
  </si>
  <si>
    <t>Total Credits</t>
  </si>
  <si>
    <t>Debited from bank since</t>
  </si>
  <si>
    <t>S Goodwin</t>
  </si>
  <si>
    <t>PJ &amp; B Jones cem and pf maint</t>
  </si>
  <si>
    <t>Wescotec -light maintenance</t>
  </si>
  <si>
    <t>EON</t>
  </si>
  <si>
    <t>SO</t>
  </si>
  <si>
    <t>Accounts  to 30 April 2015</t>
  </si>
  <si>
    <t>Cheque Account - Unity</t>
  </si>
  <si>
    <t>VAT refund</t>
  </si>
  <si>
    <t>Precept</t>
  </si>
  <si>
    <t>Ref 1/115</t>
  </si>
  <si>
    <t>Ref 2/115</t>
  </si>
  <si>
    <t>Account credited since</t>
  </si>
  <si>
    <t>Ref 1/15</t>
  </si>
  <si>
    <t>Ref 2/15</t>
  </si>
  <si>
    <t>Community Heartbeat</t>
  </si>
  <si>
    <t>Norfolk ALC</t>
  </si>
  <si>
    <t>BCKLWN - Dog Bin</t>
  </si>
  <si>
    <t>KL Internal Drainage Board</t>
  </si>
  <si>
    <t>Total Debits</t>
  </si>
  <si>
    <t>Cheque Account Balance to be carried forward</t>
  </si>
  <si>
    <t>S Goodwin Postage</t>
  </si>
  <si>
    <t>NCC - Trod Payment</t>
  </si>
  <si>
    <t>Uncleared Payments</t>
  </si>
  <si>
    <t>Total Accounts</t>
  </si>
  <si>
    <t>Total</t>
  </si>
  <si>
    <t>Unity Trust Tailored Deposit Acc No: 20311960</t>
  </si>
  <si>
    <t>Unity Trust Tailored Acc No: 20311957</t>
  </si>
  <si>
    <t>TOTAL</t>
  </si>
  <si>
    <t>Less Unpresented cheques</t>
  </si>
  <si>
    <t>Plus deposits not credited</t>
  </si>
  <si>
    <t>Total uncleared</t>
  </si>
  <si>
    <t>NCC Trod Payment</t>
  </si>
  <si>
    <t>Westcotec</t>
  </si>
  <si>
    <t>S Goodwin Salary</t>
  </si>
  <si>
    <t>DD</t>
  </si>
  <si>
    <t xml:space="preserve"> </t>
  </si>
  <si>
    <t>Came &amp; Co</t>
  </si>
  <si>
    <t>PJ &amp; B Jones</t>
  </si>
  <si>
    <t>none</t>
  </si>
  <si>
    <t>Accounts  to 30 Jun 2015</t>
  </si>
  <si>
    <t>Payments agreed to be paid 11 June 2015</t>
  </si>
  <si>
    <t>Gavin Watson</t>
  </si>
  <si>
    <t>Wisbech &amp; Fenland Museum</t>
  </si>
  <si>
    <t>HMRC</t>
  </si>
  <si>
    <t xml:space="preserve">SO </t>
  </si>
  <si>
    <t>Payments agreed to be paid 9 July 2015</t>
  </si>
  <si>
    <t>Interest</t>
  </si>
  <si>
    <t>H Carrier Salary</t>
  </si>
  <si>
    <t>H Carrier Home Allowance</t>
  </si>
  <si>
    <t>Village Hall Committee</t>
  </si>
  <si>
    <t>Sherill Dixon</t>
  </si>
  <si>
    <t>Helen Carrier</t>
  </si>
  <si>
    <t>Sherrill Dixon</t>
  </si>
  <si>
    <t>Payments agreed to be paid 10 September 2015</t>
  </si>
  <si>
    <t>BACS</t>
  </si>
  <si>
    <t>H Carrier Salary &amp; Home Allowance</t>
  </si>
  <si>
    <t>Sylvia Cook</t>
  </si>
  <si>
    <t>Mazars</t>
  </si>
  <si>
    <t>Accounts to 31 August 2015</t>
  </si>
  <si>
    <t>Accounts  to 31 July 2015</t>
  </si>
  <si>
    <t>Accounts  to 30 September 2015</t>
  </si>
  <si>
    <t>Payments agreed to be paid 8 October 2015</t>
  </si>
  <si>
    <t>Glasdon</t>
  </si>
  <si>
    <t>Credit Interest</t>
  </si>
  <si>
    <t>Royal British Legion</t>
  </si>
  <si>
    <t>Accounts  to 30 October 2015</t>
  </si>
  <si>
    <t>Payments agreed to be paid 12 November 2015</t>
  </si>
  <si>
    <t>Accounts  to 30 November 2015</t>
  </si>
  <si>
    <t>Payments agreed to be paid 10 December 2015</t>
  </si>
  <si>
    <t>Amey LG Limited</t>
  </si>
  <si>
    <t>Accounts  to 31 December 2015</t>
  </si>
  <si>
    <t>Payments agreed to be paid 14 January 2016</t>
  </si>
  <si>
    <t>Amey L</t>
  </si>
  <si>
    <t>Payments agreed to be paid 11 February 2016</t>
  </si>
  <si>
    <t>Accounts  to 31 January 2016</t>
  </si>
  <si>
    <t>Amount debited since</t>
  </si>
  <si>
    <t>Internal Transfer from Deposit Acc</t>
  </si>
  <si>
    <t>Accounts  to 31 March  2016</t>
  </si>
  <si>
    <t>ICO</t>
  </si>
  <si>
    <t>Accounts  to 31 March 2016</t>
  </si>
  <si>
    <t xml:space="preserve">Interest </t>
  </si>
  <si>
    <t>Payments agreed to be paid 14 April 2016</t>
  </si>
  <si>
    <t xml:space="preserve">Chq no. </t>
  </si>
  <si>
    <t>BCKLWN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</si>
</sst>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£&quot;* #,##0.00_-;\-&quot;£&quot;* #,##0.00_-;_-&quot;£&quot;* &quot;-&quot;??_-;_-@_-"/>
    <numFmt numFmtId="164" formatCode="_(* #,##0.00_);_(* \(#,##0.00\);_(* &quot;-&quot;??_);_(@_)"/>
    <numFmt numFmtId="165" formatCode="&quot;£&quot;#,##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u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4">
    <xf numFmtId="0" fontId="0" fillId="0" borderId="0"/>
    <xf numFmtId="44" fontId="6" fillId="0" borderId="0" applyFont="0" applyFill="0" applyBorder="0" applyAlignment="0" applyProtection="0"/>
    <xf numFmtId="0" fontId="7" fillId="0" borderId="0"/>
    <xf numFmtId="164" fontId="6" fillId="0" borderId="0" applyFont="0" applyFill="0" applyBorder="0" applyAlignment="0" applyProtection="0"/>
  </cellStyleXfs>
  <cellXfs count="77">
    <xf numFmtId="0" fontId="0" fillId="0" borderId="0" xfId="0"/>
    <xf numFmtId="16" fontId="0" fillId="0" borderId="0" xfId="0" applyNumberFormat="1"/>
    <xf numFmtId="15" fontId="0" fillId="0" borderId="0" xfId="0" applyNumberFormat="1"/>
    <xf numFmtId="165" fontId="0" fillId="0" borderId="0" xfId="0" applyNumberFormat="1"/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/>
    <xf numFmtId="165" fontId="4" fillId="0" borderId="0" xfId="0" applyNumberFormat="1" applyFont="1"/>
    <xf numFmtId="49" fontId="0" fillId="0" borderId="0" xfId="0" applyNumberFormat="1"/>
    <xf numFmtId="2" fontId="0" fillId="0" borderId="0" xfId="2" applyNumberFormat="1" applyFont="1" applyFill="1" applyBorder="1" applyAlignment="1" applyProtection="1">
      <alignment horizontal="left"/>
    </xf>
    <xf numFmtId="2" fontId="9" fillId="0" borderId="0" xfId="2" applyNumberFormat="1" applyFont="1" applyFill="1" applyBorder="1" applyAlignment="1" applyProtection="1">
      <alignment horizontal="left"/>
    </xf>
    <xf numFmtId="0" fontId="0" fillId="0" borderId="0" xfId="2" applyNumberFormat="1" applyFont="1" applyFill="1" applyBorder="1" applyAlignment="1" applyProtection="1">
      <alignment horizontal="left"/>
    </xf>
    <xf numFmtId="0" fontId="9" fillId="0" borderId="0" xfId="2" applyNumberFormat="1" applyFont="1" applyFill="1" applyBorder="1" applyAlignment="1" applyProtection="1">
      <alignment horizontal="left"/>
    </xf>
    <xf numFmtId="44" fontId="0" fillId="0" borderId="0" xfId="0" applyNumberFormat="1" applyAlignment="1">
      <alignment horizontal="right"/>
    </xf>
    <xf numFmtId="44" fontId="9" fillId="0" borderId="1" xfId="1" applyNumberFormat="1" applyFont="1" applyFill="1" applyBorder="1" applyAlignment="1" applyProtection="1">
      <alignment horizontal="right"/>
    </xf>
    <xf numFmtId="44" fontId="8" fillId="0" borderId="2" xfId="1" applyNumberFormat="1" applyFont="1" applyFill="1" applyBorder="1" applyAlignment="1" applyProtection="1">
      <alignment horizontal="right"/>
    </xf>
    <xf numFmtId="44" fontId="9" fillId="0" borderId="0" xfId="1" applyNumberFormat="1" applyFont="1" applyFill="1" applyBorder="1" applyAlignment="1" applyProtection="1">
      <alignment horizontal="right"/>
    </xf>
    <xf numFmtId="44" fontId="8" fillId="0" borderId="0" xfId="1" applyNumberFormat="1" applyFont="1" applyFill="1" applyBorder="1" applyAlignment="1" applyProtection="1">
      <alignment horizontal="right"/>
    </xf>
    <xf numFmtId="44" fontId="9" fillId="0" borderId="3" xfId="1" applyNumberFormat="1" applyFont="1" applyFill="1" applyBorder="1" applyAlignment="1" applyProtection="1">
      <alignment horizontal="right"/>
    </xf>
    <xf numFmtId="44" fontId="0" fillId="0" borderId="0" xfId="0" applyNumberFormat="1" applyFont="1" applyAlignment="1">
      <alignment horizontal="right"/>
    </xf>
    <xf numFmtId="44" fontId="1" fillId="0" borderId="0" xfId="0" applyNumberFormat="1" applyFont="1" applyAlignment="1">
      <alignment horizontal="right"/>
    </xf>
    <xf numFmtId="44" fontId="3" fillId="0" borderId="0" xfId="0" applyNumberFormat="1" applyFont="1" applyAlignment="1">
      <alignment horizontal="right"/>
    </xf>
    <xf numFmtId="44" fontId="4" fillId="0" borderId="0" xfId="0" applyNumberFormat="1" applyFont="1" applyAlignment="1">
      <alignment horizontal="right"/>
    </xf>
    <xf numFmtId="44" fontId="0" fillId="0" borderId="0" xfId="0" applyNumberFormat="1" applyAlignment="1"/>
    <xf numFmtId="44" fontId="3" fillId="0" borderId="0" xfId="0" applyNumberFormat="1" applyFont="1" applyAlignment="1"/>
    <xf numFmtId="44" fontId="9" fillId="0" borderId="0" xfId="2" applyNumberFormat="1" applyFont="1" applyFill="1" applyBorder="1" applyAlignment="1" applyProtection="1"/>
    <xf numFmtId="44" fontId="0" fillId="0" borderId="0" xfId="2" applyNumberFormat="1" applyFont="1" applyFill="1" applyBorder="1" applyAlignment="1" applyProtection="1"/>
    <xf numFmtId="44" fontId="0" fillId="0" borderId="0" xfId="0" applyNumberFormat="1" applyFont="1" applyAlignment="1"/>
    <xf numFmtId="44" fontId="10" fillId="0" borderId="0" xfId="0" applyNumberFormat="1" applyFont="1" applyAlignment="1"/>
    <xf numFmtId="49" fontId="0" fillId="0" borderId="0" xfId="0" applyNumberFormat="1" applyFont="1"/>
    <xf numFmtId="0" fontId="0" fillId="0" borderId="0" xfId="2" applyNumberFormat="1" applyFont="1" applyFill="1" applyBorder="1" applyAlignment="1" applyProtection="1">
      <alignment horizontal="left"/>
    </xf>
    <xf numFmtId="0" fontId="0" fillId="0" borderId="0" xfId="0" applyAlignment="1">
      <alignment horizontal="left"/>
    </xf>
    <xf numFmtId="0" fontId="0" fillId="0" borderId="0" xfId="2" applyNumberFormat="1" applyFont="1" applyFill="1" applyBorder="1" applyAlignment="1" applyProtection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4" fontId="1" fillId="0" borderId="0" xfId="0" applyNumberFormat="1" applyFont="1"/>
    <xf numFmtId="165" fontId="1" fillId="0" borderId="0" xfId="0" applyNumberFormat="1" applyFont="1"/>
    <xf numFmtId="165" fontId="0" fillId="0" borderId="0" xfId="0" applyNumberFormat="1" applyFont="1"/>
    <xf numFmtId="164" fontId="0" fillId="0" borderId="0" xfId="3" applyFont="1"/>
    <xf numFmtId="164" fontId="11" fillId="0" borderId="0" xfId="3" applyFont="1"/>
    <xf numFmtId="0" fontId="1" fillId="0" borderId="0" xfId="0" applyFont="1" applyAlignment="1"/>
    <xf numFmtId="0" fontId="0" fillId="0" borderId="0" xfId="2" applyNumberFormat="1" applyFont="1" applyFill="1" applyBorder="1" applyAlignment="1" applyProtection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2" applyNumberFormat="1" applyFont="1" applyFill="1" applyBorder="1" applyAlignment="1" applyProtection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2" applyNumberFormat="1" applyFont="1" applyFill="1" applyBorder="1" applyAlignment="1" applyProtection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2" applyNumberFormat="1" applyFont="1" applyFill="1" applyBorder="1" applyAlignment="1" applyProtection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2" applyNumberFormat="1" applyFont="1" applyFill="1" applyBorder="1" applyAlignment="1" applyProtection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2" applyNumberFormat="1" applyFont="1" applyFill="1" applyBorder="1" applyAlignment="1" applyProtection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2" applyNumberFormat="1" applyFont="1" applyFill="1" applyBorder="1" applyAlignment="1" applyProtection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</cellXfs>
  <cellStyles count="4">
    <cellStyle name="Comma" xfId="3" builtinId="3"/>
    <cellStyle name="Currency" xfId="1" builtinId="4"/>
    <cellStyle name="Normal" xfId="0" builtinId="0"/>
    <cellStyle name="Normal_UPC-bankR99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activeCell="H11" sqref="H11"/>
    </sheetView>
  </sheetViews>
  <sheetFormatPr defaultRowHeight="15" x14ac:dyDescent="0.25"/>
  <cols>
    <col min="1" max="1" width="9.28515625" customWidth="1"/>
    <col min="5" max="5" width="3.140625" customWidth="1"/>
    <col min="6" max="6" width="9.85546875" bestFit="1" customWidth="1"/>
    <col min="7" max="7" width="3.140625" customWidth="1"/>
    <col min="8" max="8" width="11.5703125" style="26" bestFit="1" customWidth="1"/>
    <col min="9" max="9" width="11.5703125" style="16" bestFit="1" customWidth="1"/>
    <col min="10" max="10" width="9.140625" style="11"/>
  </cols>
  <sheetData>
    <row r="1" spans="1:9" ht="18.75" x14ac:dyDescent="0.3">
      <c r="A1" s="74" t="s">
        <v>14</v>
      </c>
      <c r="B1" s="74"/>
      <c r="C1" s="74"/>
      <c r="D1" s="74"/>
    </row>
    <row r="3" spans="1:9" ht="15.75" x14ac:dyDescent="0.25">
      <c r="A3" s="7" t="s">
        <v>1</v>
      </c>
      <c r="B3" s="7"/>
      <c r="C3" s="7"/>
      <c r="D3" s="7"/>
      <c r="F3" s="1"/>
      <c r="I3" s="22">
        <v>20045.080000000002</v>
      </c>
    </row>
    <row r="4" spans="1:9" x14ac:dyDescent="0.25">
      <c r="A4" s="5"/>
      <c r="B4" s="8" t="s">
        <v>2</v>
      </c>
      <c r="C4" s="8"/>
      <c r="D4" s="9"/>
      <c r="F4" s="2">
        <v>42094</v>
      </c>
    </row>
    <row r="5" spans="1:9" x14ac:dyDescent="0.25">
      <c r="B5" t="s">
        <v>3</v>
      </c>
      <c r="F5" s="2">
        <v>42094</v>
      </c>
      <c r="H5" s="26">
        <v>0</v>
      </c>
    </row>
    <row r="6" spans="1:9" x14ac:dyDescent="0.25">
      <c r="B6" t="s">
        <v>4</v>
      </c>
    </row>
    <row r="7" spans="1:9" x14ac:dyDescent="0.25">
      <c r="A7" s="75" t="s">
        <v>5</v>
      </c>
      <c r="B7" s="75"/>
      <c r="C7" s="75"/>
      <c r="D7" s="75"/>
      <c r="E7" s="75"/>
      <c r="I7" s="23">
        <v>20045.080000000002</v>
      </c>
    </row>
    <row r="9" spans="1:9" ht="15.75" x14ac:dyDescent="0.25">
      <c r="A9" s="7" t="s">
        <v>15</v>
      </c>
      <c r="B9" s="7"/>
      <c r="C9" s="7"/>
      <c r="D9" s="7"/>
    </row>
    <row r="10" spans="1:9" x14ac:dyDescent="0.25">
      <c r="A10" s="5"/>
      <c r="B10" s="72" t="s">
        <v>6</v>
      </c>
      <c r="C10" s="72"/>
      <c r="D10" s="72"/>
      <c r="F10" s="2">
        <v>42094</v>
      </c>
      <c r="I10" s="23">
        <v>9388.44</v>
      </c>
    </row>
    <row r="11" spans="1:9" x14ac:dyDescent="0.25">
      <c r="B11" s="73" t="s">
        <v>20</v>
      </c>
      <c r="C11" s="73"/>
      <c r="D11" s="73"/>
      <c r="F11" s="2">
        <v>42094</v>
      </c>
      <c r="I11" s="16">
        <v>0</v>
      </c>
    </row>
    <row r="12" spans="1:9" x14ac:dyDescent="0.25">
      <c r="A12" s="6"/>
      <c r="B12" s="6"/>
      <c r="C12" s="6"/>
    </row>
    <row r="13" spans="1:9" x14ac:dyDescent="0.25">
      <c r="A13" t="s">
        <v>18</v>
      </c>
      <c r="B13" t="s">
        <v>16</v>
      </c>
      <c r="H13" s="26">
        <v>917.7</v>
      </c>
    </row>
    <row r="14" spans="1:9" x14ac:dyDescent="0.25">
      <c r="A14" t="s">
        <v>19</v>
      </c>
      <c r="B14" t="s">
        <v>17</v>
      </c>
      <c r="H14" s="26">
        <v>15289</v>
      </c>
    </row>
    <row r="15" spans="1:9" x14ac:dyDescent="0.25">
      <c r="B15" t="s">
        <v>7</v>
      </c>
      <c r="H15" s="27">
        <f>SUM(H13:H14)</f>
        <v>16206.7</v>
      </c>
      <c r="I15" s="24"/>
    </row>
    <row r="17" spans="1:9" x14ac:dyDescent="0.25">
      <c r="B17" t="s">
        <v>8</v>
      </c>
      <c r="F17" s="2">
        <v>42094</v>
      </c>
    </row>
    <row r="18" spans="1:9" x14ac:dyDescent="0.25">
      <c r="A18" t="s">
        <v>13</v>
      </c>
      <c r="B18" t="s">
        <v>9</v>
      </c>
      <c r="H18" s="26">
        <v>327.94</v>
      </c>
    </row>
    <row r="19" spans="1:9" x14ac:dyDescent="0.25">
      <c r="A19" t="s">
        <v>13</v>
      </c>
      <c r="B19" t="s">
        <v>10</v>
      </c>
      <c r="H19" s="26">
        <v>345.6</v>
      </c>
    </row>
    <row r="20" spans="1:9" x14ac:dyDescent="0.25">
      <c r="A20" t="s">
        <v>21</v>
      </c>
      <c r="B20" t="s">
        <v>11</v>
      </c>
      <c r="H20" s="26">
        <v>46.73</v>
      </c>
    </row>
    <row r="21" spans="1:9" x14ac:dyDescent="0.25">
      <c r="A21" t="s">
        <v>22</v>
      </c>
      <c r="B21" t="s">
        <v>12</v>
      </c>
      <c r="H21" s="26">
        <v>61.05</v>
      </c>
    </row>
    <row r="22" spans="1:9" x14ac:dyDescent="0.25">
      <c r="A22">
        <v>300038</v>
      </c>
      <c r="B22" t="s">
        <v>23</v>
      </c>
      <c r="H22" s="26">
        <v>1032</v>
      </c>
    </row>
    <row r="23" spans="1:9" x14ac:dyDescent="0.25">
      <c r="A23">
        <v>300039</v>
      </c>
      <c r="B23" t="s">
        <v>24</v>
      </c>
      <c r="H23" s="26">
        <v>147.82</v>
      </c>
    </row>
    <row r="24" spans="1:9" x14ac:dyDescent="0.25">
      <c r="A24">
        <v>300040</v>
      </c>
      <c r="B24" t="s">
        <v>25</v>
      </c>
      <c r="H24" s="26">
        <v>288</v>
      </c>
    </row>
    <row r="25" spans="1:9" x14ac:dyDescent="0.25">
      <c r="A25">
        <v>300042</v>
      </c>
      <c r="B25" t="s">
        <v>26</v>
      </c>
      <c r="H25" s="26">
        <v>107.49</v>
      </c>
    </row>
    <row r="26" spans="1:9" x14ac:dyDescent="0.25">
      <c r="A26">
        <v>300043</v>
      </c>
      <c r="B26" t="s">
        <v>29</v>
      </c>
      <c r="H26" s="26">
        <v>21.71</v>
      </c>
    </row>
    <row r="27" spans="1:9" x14ac:dyDescent="0.25">
      <c r="A27">
        <v>300041</v>
      </c>
      <c r="B27" t="s">
        <v>40</v>
      </c>
      <c r="H27" s="26">
        <v>9000</v>
      </c>
    </row>
    <row r="28" spans="1:9" x14ac:dyDescent="0.25">
      <c r="B28" t="s">
        <v>27</v>
      </c>
      <c r="H28" s="27">
        <f>SUM(H18:H27)</f>
        <v>11378.34</v>
      </c>
      <c r="I28" s="24"/>
    </row>
    <row r="30" spans="1:9" x14ac:dyDescent="0.25">
      <c r="B30" s="6" t="s">
        <v>28</v>
      </c>
      <c r="C30" s="6"/>
      <c r="D30" s="6"/>
      <c r="E30" s="6"/>
      <c r="F30" s="6"/>
      <c r="G30" s="6"/>
      <c r="I30" s="25">
        <f>SUM(I10+H15-H28)</f>
        <v>14216.8</v>
      </c>
    </row>
    <row r="32" spans="1:9" x14ac:dyDescent="0.25">
      <c r="A32" s="4" t="s">
        <v>31</v>
      </c>
      <c r="B32" s="4"/>
    </row>
    <row r="33" spans="1:9" x14ac:dyDescent="0.25">
      <c r="A33">
        <v>300041</v>
      </c>
      <c r="B33" t="s">
        <v>30</v>
      </c>
      <c r="H33" s="26">
        <v>9000</v>
      </c>
    </row>
    <row r="34" spans="1:9" x14ac:dyDescent="0.25">
      <c r="B34" t="s">
        <v>39</v>
      </c>
      <c r="H34" s="27">
        <f>SUM(H33:H33)</f>
        <v>9000</v>
      </c>
    </row>
    <row r="35" spans="1:9" x14ac:dyDescent="0.25">
      <c r="A35" t="s">
        <v>32</v>
      </c>
    </row>
    <row r="36" spans="1:9" x14ac:dyDescent="0.25">
      <c r="C36" s="70" t="s">
        <v>34</v>
      </c>
      <c r="D36" s="70"/>
      <c r="E36" s="70"/>
      <c r="F36" s="70"/>
      <c r="G36" s="70"/>
      <c r="H36" s="70"/>
      <c r="I36" s="16">
        <f>SUM(I7)</f>
        <v>20045.080000000002</v>
      </c>
    </row>
    <row r="37" spans="1:9" x14ac:dyDescent="0.25">
      <c r="C37" s="71" t="s">
        <v>35</v>
      </c>
      <c r="D37" s="71"/>
      <c r="E37" s="71"/>
      <c r="F37" s="71"/>
      <c r="G37" s="71"/>
      <c r="H37" s="71"/>
      <c r="I37" s="20">
        <v>23216.799999999999</v>
      </c>
    </row>
    <row r="38" spans="1:9" x14ac:dyDescent="0.25">
      <c r="E38" s="12"/>
      <c r="F38" s="12"/>
      <c r="G38" s="12"/>
      <c r="H38" s="28" t="s">
        <v>36</v>
      </c>
      <c r="I38" s="17">
        <f>SUM(I36:I37)</f>
        <v>43261.880000000005</v>
      </c>
    </row>
    <row r="39" spans="1:9" x14ac:dyDescent="0.25">
      <c r="E39" s="14" t="s">
        <v>37</v>
      </c>
      <c r="F39" s="14"/>
      <c r="G39" s="14"/>
      <c r="H39" s="29"/>
      <c r="I39" s="20">
        <f>SUM(H34)</f>
        <v>9000</v>
      </c>
    </row>
    <row r="40" spans="1:9" x14ac:dyDescent="0.25">
      <c r="E40" s="14" t="s">
        <v>38</v>
      </c>
      <c r="F40" s="14"/>
      <c r="G40" s="14"/>
      <c r="H40" s="29"/>
      <c r="I40" s="18"/>
    </row>
    <row r="41" spans="1:9" x14ac:dyDescent="0.25">
      <c r="E41" s="12"/>
      <c r="F41" s="12"/>
      <c r="G41" s="12"/>
      <c r="H41" s="29"/>
      <c r="I41" s="19">
        <f>I38-I39+I40</f>
        <v>34261.880000000005</v>
      </c>
    </row>
    <row r="42" spans="1:9" x14ac:dyDescent="0.25">
      <c r="E42" s="15"/>
      <c r="F42" s="15"/>
      <c r="G42" s="15"/>
      <c r="H42" s="28"/>
      <c r="I42" s="20"/>
    </row>
    <row r="43" spans="1:9" ht="15.75" thickBot="1" x14ac:dyDescent="0.3">
      <c r="E43" s="13"/>
      <c r="F43" s="13"/>
      <c r="G43" s="13"/>
      <c r="H43" s="28"/>
      <c r="I43" s="21">
        <f>SUM(I40:I42)</f>
        <v>34261.880000000005</v>
      </c>
    </row>
    <row r="44" spans="1:9" ht="15.75" thickTop="1" x14ac:dyDescent="0.25"/>
  </sheetData>
  <mergeCells count="6">
    <mergeCell ref="C36:H36"/>
    <mergeCell ref="C37:H37"/>
    <mergeCell ref="B10:D10"/>
    <mergeCell ref="B11:D11"/>
    <mergeCell ref="A1:D1"/>
    <mergeCell ref="A7:E7"/>
  </mergeCell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zoomScaleNormal="100" workbookViewId="0">
      <selection activeCell="H34" sqref="H34"/>
    </sheetView>
  </sheetViews>
  <sheetFormatPr defaultRowHeight="15" x14ac:dyDescent="0.25"/>
  <cols>
    <col min="1" max="1" width="9.28515625" customWidth="1"/>
    <col min="4" max="4" width="10.140625" customWidth="1"/>
    <col min="5" max="5" width="3.140625" customWidth="1"/>
    <col min="6" max="6" width="10.140625" bestFit="1" customWidth="1"/>
    <col min="7" max="7" width="3.140625" customWidth="1"/>
    <col min="8" max="8" width="11.5703125" style="26" bestFit="1" customWidth="1"/>
    <col min="9" max="9" width="11.5703125" style="16" bestFit="1" customWidth="1"/>
    <col min="10" max="10" width="9.140625" style="11"/>
  </cols>
  <sheetData>
    <row r="1" spans="1:10" ht="18.75" x14ac:dyDescent="0.3">
      <c r="A1" s="74" t="s">
        <v>79</v>
      </c>
      <c r="B1" s="74"/>
      <c r="C1" s="74"/>
      <c r="D1" s="74"/>
    </row>
    <row r="3" spans="1:10" ht="15.75" x14ac:dyDescent="0.25">
      <c r="A3" s="7" t="s">
        <v>1</v>
      </c>
      <c r="B3" s="7"/>
      <c r="C3" s="7"/>
      <c r="D3" s="7"/>
      <c r="F3" s="1"/>
      <c r="I3" s="22">
        <f>SUM('November 2015'!I40)</f>
        <v>20062.68</v>
      </c>
    </row>
    <row r="4" spans="1:10" x14ac:dyDescent="0.25">
      <c r="A4" s="59"/>
      <c r="B4" s="60" t="s">
        <v>2</v>
      </c>
      <c r="C4" s="60"/>
      <c r="D4" s="9"/>
      <c r="F4" s="2">
        <v>42338</v>
      </c>
    </row>
    <row r="5" spans="1:10" x14ac:dyDescent="0.25">
      <c r="B5" t="s">
        <v>3</v>
      </c>
      <c r="F5" s="2">
        <v>42338</v>
      </c>
    </row>
    <row r="6" spans="1:10" x14ac:dyDescent="0.25">
      <c r="B6" t="s">
        <v>72</v>
      </c>
      <c r="F6" s="2"/>
      <c r="H6" s="26">
        <v>8.85</v>
      </c>
    </row>
    <row r="8" spans="1:10" x14ac:dyDescent="0.25">
      <c r="A8" s="75" t="s">
        <v>5</v>
      </c>
      <c r="B8" s="75"/>
      <c r="C8" s="75"/>
      <c r="D8" s="75"/>
      <c r="E8" s="75"/>
      <c r="I8" s="23">
        <f>SUM(I3+H6)</f>
        <v>20071.53</v>
      </c>
    </row>
    <row r="10" spans="1:10" ht="15.75" x14ac:dyDescent="0.25">
      <c r="A10" s="7" t="s">
        <v>15</v>
      </c>
      <c r="B10" s="7"/>
      <c r="C10" s="7"/>
      <c r="D10" s="7"/>
    </row>
    <row r="11" spans="1:10" x14ac:dyDescent="0.25">
      <c r="A11" s="59"/>
      <c r="B11" s="76" t="s">
        <v>6</v>
      </c>
      <c r="C11" s="76"/>
      <c r="D11" s="76"/>
      <c r="F11" s="2">
        <v>42338</v>
      </c>
      <c r="I11" s="20">
        <f>SUM('November 2015'!I41)</f>
        <v>7062.49</v>
      </c>
    </row>
    <row r="12" spans="1:10" x14ac:dyDescent="0.25">
      <c r="B12" s="73" t="s">
        <v>20</v>
      </c>
      <c r="C12" s="73"/>
      <c r="D12" s="73"/>
      <c r="F12" s="2">
        <v>42338</v>
      </c>
      <c r="I12" s="16">
        <v>0</v>
      </c>
    </row>
    <row r="13" spans="1:10" x14ac:dyDescent="0.25">
      <c r="B13" t="s">
        <v>72</v>
      </c>
      <c r="H13" s="26">
        <v>1.83</v>
      </c>
    </row>
    <row r="14" spans="1:10" s="9" customFormat="1" x14ac:dyDescent="0.25">
      <c r="B14" s="9" t="s">
        <v>7</v>
      </c>
      <c r="H14" s="30">
        <f>SUM(H13:H13)</f>
        <v>1.83</v>
      </c>
      <c r="I14" s="22"/>
      <c r="J14" s="32"/>
    </row>
    <row r="15" spans="1:10" x14ac:dyDescent="0.25">
      <c r="I15" s="23">
        <f>SUM(I11+H14)</f>
        <v>7064.32</v>
      </c>
    </row>
    <row r="16" spans="1:10" x14ac:dyDescent="0.25">
      <c r="B16" t="s">
        <v>8</v>
      </c>
      <c r="F16" s="2">
        <v>42338</v>
      </c>
    </row>
    <row r="17" spans="1:9" x14ac:dyDescent="0.25">
      <c r="A17" t="s">
        <v>13</v>
      </c>
      <c r="B17" t="s">
        <v>41</v>
      </c>
      <c r="H17" s="26">
        <v>46.73</v>
      </c>
    </row>
    <row r="18" spans="1:9" x14ac:dyDescent="0.25">
      <c r="A18" t="s">
        <v>13</v>
      </c>
      <c r="B18" t="s">
        <v>46</v>
      </c>
      <c r="H18" s="26">
        <v>345.6</v>
      </c>
    </row>
    <row r="19" spans="1:9" x14ac:dyDescent="0.25">
      <c r="A19" t="s">
        <v>13</v>
      </c>
      <c r="B19" t="s">
        <v>12</v>
      </c>
      <c r="H19" s="30">
        <v>16.07</v>
      </c>
    </row>
    <row r="20" spans="1:9" x14ac:dyDescent="0.25">
      <c r="A20" t="s">
        <v>63</v>
      </c>
      <c r="B20" s="73" t="s">
        <v>64</v>
      </c>
      <c r="C20" s="73"/>
      <c r="D20" s="73"/>
      <c r="E20" s="73"/>
      <c r="F20" s="73"/>
      <c r="H20" s="30">
        <v>294.43</v>
      </c>
    </row>
    <row r="21" spans="1:9" x14ac:dyDescent="0.25">
      <c r="A21" t="s">
        <v>63</v>
      </c>
      <c r="B21" s="58" t="s">
        <v>81</v>
      </c>
      <c r="C21" s="58"/>
      <c r="D21" s="58"/>
      <c r="E21" s="58"/>
      <c r="F21" s="58"/>
      <c r="H21" s="30">
        <v>282.58999999999997</v>
      </c>
    </row>
    <row r="23" spans="1:9" s="11" customFormat="1" x14ac:dyDescent="0.25">
      <c r="A23"/>
      <c r="B23" t="s">
        <v>27</v>
      </c>
      <c r="C23"/>
      <c r="D23"/>
      <c r="E23"/>
      <c r="F23"/>
      <c r="G23"/>
      <c r="H23" s="26"/>
      <c r="I23" s="27">
        <f>SUM(H17:H22)</f>
        <v>985.42000000000007</v>
      </c>
    </row>
    <row r="25" spans="1:9" s="11" customFormat="1" x14ac:dyDescent="0.25">
      <c r="A25" s="4" t="s">
        <v>31</v>
      </c>
      <c r="B25" s="4"/>
      <c r="C25"/>
      <c r="D25"/>
      <c r="E25"/>
      <c r="F25"/>
      <c r="G25"/>
      <c r="H25" s="26"/>
      <c r="I25" s="16"/>
    </row>
    <row r="26" spans="1:9" s="11" customFormat="1" x14ac:dyDescent="0.25">
      <c r="A26"/>
      <c r="B26"/>
      <c r="C26"/>
      <c r="D26"/>
      <c r="E26"/>
      <c r="F26"/>
      <c r="G26"/>
      <c r="H26" s="30"/>
      <c r="I26" s="16"/>
    </row>
    <row r="27" spans="1:9" s="11" customFormat="1" x14ac:dyDescent="0.25">
      <c r="A27"/>
      <c r="B27" t="s">
        <v>39</v>
      </c>
      <c r="C27"/>
      <c r="D27"/>
      <c r="E27"/>
      <c r="F27"/>
      <c r="G27"/>
      <c r="H27" s="27">
        <f>SUM(H26:H26)</f>
        <v>0</v>
      </c>
      <c r="I27" s="16"/>
    </row>
    <row r="28" spans="1:9" s="11" customFormat="1" x14ac:dyDescent="0.25">
      <c r="A28"/>
      <c r="B28"/>
      <c r="C28"/>
      <c r="D28"/>
      <c r="E28"/>
      <c r="F28"/>
      <c r="G28"/>
      <c r="H28" s="27"/>
      <c r="I28" s="16">
        <f>SUM(I23+H27)</f>
        <v>985.42000000000007</v>
      </c>
    </row>
    <row r="29" spans="1:9" s="11" customFormat="1" x14ac:dyDescent="0.25">
      <c r="A29"/>
      <c r="B29" s="58" t="s">
        <v>28</v>
      </c>
      <c r="C29" s="58"/>
      <c r="D29" s="58"/>
      <c r="E29" s="58"/>
      <c r="F29" s="58"/>
      <c r="G29" s="58"/>
      <c r="H29" s="26"/>
      <c r="I29" s="25">
        <f>SUM(I15-I23)</f>
        <v>6078.9</v>
      </c>
    </row>
    <row r="30" spans="1:9" s="11" customFormat="1" x14ac:dyDescent="0.25">
      <c r="A30" s="43" t="s">
        <v>82</v>
      </c>
      <c r="B30" s="43"/>
      <c r="C30" s="43"/>
      <c r="D30" s="43"/>
      <c r="E30"/>
      <c r="F30"/>
      <c r="G30"/>
      <c r="H30" s="27"/>
      <c r="I30" s="16"/>
    </row>
    <row r="31" spans="1:9" s="11" customFormat="1" x14ac:dyDescent="0.25">
      <c r="A31"/>
      <c r="B31"/>
      <c r="C31"/>
      <c r="D31"/>
      <c r="E31"/>
      <c r="F31"/>
      <c r="G31"/>
      <c r="H31" s="30"/>
      <c r="I31" s="16"/>
    </row>
    <row r="32" spans="1:9" s="11" customFormat="1" x14ac:dyDescent="0.25">
      <c r="A32" t="s">
        <v>13</v>
      </c>
      <c r="B32" t="s">
        <v>41</v>
      </c>
      <c r="C32"/>
      <c r="D32"/>
      <c r="E32"/>
      <c r="F32"/>
      <c r="G32"/>
      <c r="H32" s="26">
        <v>9533.77</v>
      </c>
      <c r="I32" s="16"/>
    </row>
    <row r="33" spans="1:9" s="11" customFormat="1" x14ac:dyDescent="0.25">
      <c r="A33" t="s">
        <v>13</v>
      </c>
      <c r="B33" t="s">
        <v>46</v>
      </c>
      <c r="C33"/>
      <c r="D33"/>
      <c r="E33"/>
      <c r="F33"/>
      <c r="G33"/>
      <c r="H33" s="26">
        <v>345.6</v>
      </c>
      <c r="I33" s="16"/>
    </row>
    <row r="34" spans="1:9" s="11" customFormat="1" x14ac:dyDescent="0.25">
      <c r="A34" t="s">
        <v>63</v>
      </c>
      <c r="B34" s="73" t="s">
        <v>64</v>
      </c>
      <c r="C34" s="73"/>
      <c r="D34" s="73"/>
      <c r="E34" s="73"/>
      <c r="F34" s="73"/>
      <c r="G34"/>
      <c r="H34" s="30">
        <v>294.43</v>
      </c>
      <c r="I34" s="16"/>
    </row>
    <row r="35" spans="1:9" s="11" customFormat="1" x14ac:dyDescent="0.25">
      <c r="A35" t="s">
        <v>43</v>
      </c>
      <c r="B35" t="s">
        <v>12</v>
      </c>
      <c r="C35"/>
      <c r="D35"/>
      <c r="E35"/>
      <c r="F35"/>
      <c r="G35"/>
      <c r="H35" s="30">
        <v>25.99</v>
      </c>
      <c r="I35" s="16"/>
    </row>
    <row r="36" spans="1:9" s="11" customFormat="1" x14ac:dyDescent="0.25">
      <c r="A36"/>
      <c r="B36"/>
      <c r="C36"/>
      <c r="D36"/>
      <c r="E36"/>
      <c r="F36"/>
      <c r="G36"/>
      <c r="H36" s="30"/>
      <c r="I36" s="16"/>
    </row>
    <row r="37" spans="1:9" s="11" customFormat="1" x14ac:dyDescent="0.25">
      <c r="A37"/>
      <c r="B37"/>
      <c r="C37"/>
      <c r="D37"/>
      <c r="E37"/>
      <c r="F37"/>
      <c r="G37"/>
      <c r="H37" s="30"/>
      <c r="I37" s="16"/>
    </row>
    <row r="38" spans="1:9" s="11" customFormat="1" x14ac:dyDescent="0.25">
      <c r="A38"/>
      <c r="B38"/>
      <c r="C38"/>
      <c r="D38"/>
      <c r="E38"/>
      <c r="F38"/>
      <c r="G38"/>
      <c r="H38" s="27">
        <f>SUM(H31:H37)</f>
        <v>10199.790000000001</v>
      </c>
      <c r="I38" s="16"/>
    </row>
    <row r="39" spans="1:9" s="11" customFormat="1" x14ac:dyDescent="0.25">
      <c r="A39"/>
      <c r="B39"/>
      <c r="C39"/>
      <c r="D39"/>
      <c r="E39"/>
      <c r="F39"/>
      <c r="G39"/>
      <c r="H39" s="27"/>
      <c r="I39" s="16"/>
    </row>
    <row r="40" spans="1:9" s="11" customFormat="1" x14ac:dyDescent="0.25">
      <c r="A40" t="s">
        <v>32</v>
      </c>
      <c r="B40"/>
      <c r="C40"/>
      <c r="D40"/>
      <c r="E40"/>
      <c r="F40"/>
      <c r="G40"/>
      <c r="H40" s="26"/>
      <c r="I40" s="16"/>
    </row>
    <row r="41" spans="1:9" s="11" customFormat="1" x14ac:dyDescent="0.25">
      <c r="A41"/>
      <c r="B41"/>
      <c r="C41" s="70" t="s">
        <v>34</v>
      </c>
      <c r="D41" s="70"/>
      <c r="E41" s="70"/>
      <c r="F41" s="70"/>
      <c r="G41" s="70"/>
      <c r="H41" s="70"/>
      <c r="I41" s="16">
        <f>SUM(I8)</f>
        <v>20071.53</v>
      </c>
    </row>
    <row r="42" spans="1:9" s="11" customFormat="1" x14ac:dyDescent="0.25">
      <c r="A42"/>
      <c r="B42"/>
      <c r="C42" s="71" t="s">
        <v>35</v>
      </c>
      <c r="D42" s="71"/>
      <c r="E42" s="71"/>
      <c r="F42" s="71"/>
      <c r="G42" s="71"/>
      <c r="H42" s="71"/>
      <c r="I42" s="20">
        <v>6078.9</v>
      </c>
    </row>
    <row r="43" spans="1:9" s="11" customFormat="1" x14ac:dyDescent="0.25">
      <c r="A43"/>
      <c r="B43"/>
      <c r="C43"/>
      <c r="D43"/>
      <c r="E43" s="12"/>
      <c r="F43" s="12"/>
      <c r="G43" s="12"/>
      <c r="H43" s="28" t="s">
        <v>36</v>
      </c>
      <c r="I43" s="17">
        <f>SUM(I41:I42)</f>
        <v>26150.43</v>
      </c>
    </row>
    <row r="44" spans="1:9" s="11" customFormat="1" x14ac:dyDescent="0.25">
      <c r="A44"/>
      <c r="B44"/>
      <c r="C44"/>
      <c r="D44"/>
      <c r="E44" s="57" t="s">
        <v>37</v>
      </c>
      <c r="F44" s="57"/>
      <c r="G44" s="57"/>
      <c r="H44" s="29"/>
      <c r="I44" s="20">
        <f>SUM(H27)</f>
        <v>0</v>
      </c>
    </row>
    <row r="45" spans="1:9" s="11" customFormat="1" x14ac:dyDescent="0.25">
      <c r="A45"/>
      <c r="B45"/>
      <c r="C45"/>
      <c r="D45"/>
      <c r="E45" s="57" t="s">
        <v>38</v>
      </c>
      <c r="F45" s="57"/>
      <c r="G45" s="57"/>
      <c r="H45" s="29"/>
      <c r="I45" s="18"/>
    </row>
    <row r="46" spans="1:9" s="11" customFormat="1" x14ac:dyDescent="0.25">
      <c r="A46"/>
      <c r="B46"/>
      <c r="C46"/>
      <c r="D46"/>
      <c r="E46" s="12"/>
      <c r="F46" s="12"/>
      <c r="G46" s="12"/>
      <c r="H46" s="29"/>
      <c r="I46" s="19">
        <f>I43-I44+I45</f>
        <v>26150.43</v>
      </c>
    </row>
    <row r="47" spans="1:9" s="11" customFormat="1" x14ac:dyDescent="0.25">
      <c r="A47"/>
      <c r="B47"/>
      <c r="C47"/>
      <c r="D47"/>
      <c r="E47" s="15"/>
      <c r="F47" s="15"/>
      <c r="G47" s="15"/>
      <c r="H47" s="28"/>
      <c r="I47" s="20"/>
    </row>
    <row r="48" spans="1:9" s="11" customFormat="1" ht="15.75" thickBot="1" x14ac:dyDescent="0.3">
      <c r="A48"/>
      <c r="B48"/>
      <c r="C48"/>
      <c r="D48"/>
      <c r="E48" s="13"/>
      <c r="F48" s="13"/>
      <c r="G48" s="13"/>
      <c r="H48" s="28"/>
      <c r="I48" s="21">
        <f>SUM(I45:I47)</f>
        <v>26150.43</v>
      </c>
    </row>
    <row r="49" spans="1:9" s="11" customFormat="1" ht="15.75" thickTop="1" x14ac:dyDescent="0.25">
      <c r="A49"/>
      <c r="B49"/>
      <c r="C49"/>
      <c r="D49"/>
      <c r="E49"/>
      <c r="F49"/>
      <c r="G49"/>
      <c r="H49" s="26"/>
      <c r="I49" s="16"/>
    </row>
  </sheetData>
  <mergeCells count="8">
    <mergeCell ref="C41:H41"/>
    <mergeCell ref="C42:H42"/>
    <mergeCell ref="A1:D1"/>
    <mergeCell ref="A8:E8"/>
    <mergeCell ref="B11:D11"/>
    <mergeCell ref="B12:D12"/>
    <mergeCell ref="B20:F20"/>
    <mergeCell ref="B34:F34"/>
  </mergeCells>
  <pageMargins left="0.70866141732283472" right="0.70866141732283472" top="0.35433070866141736" bottom="0.39370078740157483" header="0.31496062992125984" footer="0.31496062992125984"/>
  <pageSetup paperSize="9" orientation="portrait" horizontalDpi="4294967293" verticalDpi="0" r:id="rId1"/>
  <headerFooter>
    <oddFooter>&amp;LSigned by Chairman: Peter Smith&amp;C_____________________________&amp;RDated: _____________________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opLeftCell="A18" zoomScaleNormal="100" workbookViewId="0">
      <selection activeCell="A44" sqref="A44"/>
    </sheetView>
  </sheetViews>
  <sheetFormatPr defaultRowHeight="15" x14ac:dyDescent="0.25"/>
  <cols>
    <col min="1" max="1" width="9.28515625" customWidth="1"/>
    <col min="4" max="4" width="10.140625" customWidth="1"/>
    <col min="5" max="5" width="3.140625" customWidth="1"/>
    <col min="6" max="6" width="10.140625" bestFit="1" customWidth="1"/>
    <col min="7" max="7" width="3.140625" customWidth="1"/>
    <col min="8" max="8" width="11.5703125" style="26" bestFit="1" customWidth="1"/>
    <col min="9" max="9" width="11.5703125" style="16" bestFit="1" customWidth="1"/>
    <col min="10" max="10" width="9.140625" style="11"/>
  </cols>
  <sheetData>
    <row r="1" spans="1:10" ht="18.75" x14ac:dyDescent="0.3">
      <c r="A1" s="74" t="s">
        <v>83</v>
      </c>
      <c r="B1" s="74"/>
      <c r="C1" s="74"/>
      <c r="D1" s="74"/>
    </row>
    <row r="3" spans="1:10" ht="15.75" x14ac:dyDescent="0.25">
      <c r="A3" s="7" t="s">
        <v>1</v>
      </c>
      <c r="B3" s="7"/>
      <c r="C3" s="7"/>
      <c r="D3" s="7"/>
      <c r="F3" s="1"/>
      <c r="I3" s="22">
        <f>SUM('January 2016'!I41)</f>
        <v>20071.53</v>
      </c>
    </row>
    <row r="4" spans="1:10" x14ac:dyDescent="0.25">
      <c r="A4" s="63"/>
      <c r="B4" s="64" t="s">
        <v>2</v>
      </c>
      <c r="C4" s="64"/>
      <c r="D4" s="9"/>
      <c r="F4" s="2">
        <v>42369</v>
      </c>
    </row>
    <row r="5" spans="1:10" x14ac:dyDescent="0.25">
      <c r="B5" t="s">
        <v>3</v>
      </c>
      <c r="F5" s="2">
        <v>42369</v>
      </c>
    </row>
    <row r="6" spans="1:10" x14ac:dyDescent="0.25">
      <c r="B6" t="s">
        <v>84</v>
      </c>
      <c r="F6" s="2">
        <v>42369</v>
      </c>
      <c r="H6" s="26">
        <v>9487.0400000000009</v>
      </c>
    </row>
    <row r="8" spans="1:10" x14ac:dyDescent="0.25">
      <c r="A8" s="75" t="s">
        <v>5</v>
      </c>
      <c r="B8" s="75"/>
      <c r="C8" s="75"/>
      <c r="D8" s="75"/>
      <c r="E8" s="75"/>
      <c r="I8" s="23">
        <f>SUM(I3+H5-H6)</f>
        <v>10584.489999999998</v>
      </c>
    </row>
    <row r="10" spans="1:10" ht="15.75" x14ac:dyDescent="0.25">
      <c r="A10" s="7" t="s">
        <v>15</v>
      </c>
      <c r="B10" s="7"/>
      <c r="C10" s="7"/>
      <c r="D10" s="7"/>
    </row>
    <row r="11" spans="1:10" x14ac:dyDescent="0.25">
      <c r="A11" s="63"/>
      <c r="B11" s="76" t="s">
        <v>6</v>
      </c>
      <c r="C11" s="76"/>
      <c r="D11" s="76"/>
      <c r="F11" s="2">
        <v>42369</v>
      </c>
      <c r="I11" s="20">
        <f>SUM('January 2016'!I42)</f>
        <v>6078.9</v>
      </c>
    </row>
    <row r="12" spans="1:10" x14ac:dyDescent="0.25">
      <c r="B12" s="73" t="s">
        <v>20</v>
      </c>
      <c r="C12" s="73"/>
      <c r="D12" s="73"/>
      <c r="F12" s="2">
        <v>42369</v>
      </c>
      <c r="I12" s="16">
        <v>0</v>
      </c>
    </row>
    <row r="13" spans="1:10" x14ac:dyDescent="0.25">
      <c r="B13" t="s">
        <v>85</v>
      </c>
      <c r="H13" s="26">
        <v>9487.0400000000009</v>
      </c>
    </row>
    <row r="14" spans="1:10" s="9" customFormat="1" x14ac:dyDescent="0.25">
      <c r="B14" s="9" t="s">
        <v>7</v>
      </c>
      <c r="H14" s="30">
        <f>SUM(H13:H13)</f>
        <v>9487.0400000000009</v>
      </c>
      <c r="I14" s="22"/>
      <c r="J14" s="32"/>
    </row>
    <row r="15" spans="1:10" x14ac:dyDescent="0.25">
      <c r="I15" s="23">
        <f>SUM(I11+H14)</f>
        <v>15565.94</v>
      </c>
    </row>
    <row r="16" spans="1:10" x14ac:dyDescent="0.25">
      <c r="B16" t="s">
        <v>8</v>
      </c>
      <c r="F16" s="2">
        <v>42369</v>
      </c>
    </row>
    <row r="17" spans="1:9" x14ac:dyDescent="0.25">
      <c r="A17" t="s">
        <v>13</v>
      </c>
      <c r="B17" t="s">
        <v>41</v>
      </c>
      <c r="H17" s="26">
        <v>46.73</v>
      </c>
    </row>
    <row r="18" spans="1:9" x14ac:dyDescent="0.25">
      <c r="A18" t="s">
        <v>13</v>
      </c>
      <c r="B18" t="s">
        <v>46</v>
      </c>
      <c r="H18" s="26">
        <v>345.6</v>
      </c>
    </row>
    <row r="19" spans="1:9" x14ac:dyDescent="0.25">
      <c r="A19" t="s">
        <v>13</v>
      </c>
      <c r="B19" t="s">
        <v>12</v>
      </c>
      <c r="H19" s="30">
        <v>25.99</v>
      </c>
    </row>
    <row r="20" spans="1:9" x14ac:dyDescent="0.25">
      <c r="A20" t="s">
        <v>63</v>
      </c>
      <c r="B20" s="73" t="s">
        <v>64</v>
      </c>
      <c r="C20" s="73"/>
      <c r="D20" s="73"/>
      <c r="E20" s="73"/>
      <c r="F20" s="73"/>
      <c r="H20" s="30">
        <v>294.43</v>
      </c>
    </row>
    <row r="21" spans="1:9" x14ac:dyDescent="0.25">
      <c r="A21" t="s">
        <v>63</v>
      </c>
      <c r="B21" s="62" t="s">
        <v>41</v>
      </c>
      <c r="C21" s="62"/>
      <c r="D21" s="62"/>
      <c r="E21" s="62"/>
      <c r="F21" s="62"/>
      <c r="H21" s="30">
        <v>9487.0400000000009</v>
      </c>
    </row>
    <row r="23" spans="1:9" s="11" customFormat="1" x14ac:dyDescent="0.25">
      <c r="A23"/>
      <c r="B23" t="s">
        <v>27</v>
      </c>
      <c r="C23"/>
      <c r="D23"/>
      <c r="E23"/>
      <c r="F23"/>
      <c r="G23"/>
      <c r="H23" s="26"/>
      <c r="I23" s="27">
        <f>SUM(H17:H22)</f>
        <v>10199.790000000001</v>
      </c>
    </row>
    <row r="25" spans="1:9" s="11" customFormat="1" x14ac:dyDescent="0.25">
      <c r="A25" s="4" t="s">
        <v>31</v>
      </c>
      <c r="B25" s="4"/>
      <c r="C25"/>
      <c r="D25"/>
      <c r="E25"/>
      <c r="F25"/>
      <c r="G25"/>
      <c r="H25" s="26"/>
      <c r="I25" s="16"/>
    </row>
    <row r="26" spans="1:9" s="11" customFormat="1" x14ac:dyDescent="0.25">
      <c r="A26"/>
      <c r="B26"/>
      <c r="C26"/>
      <c r="D26"/>
      <c r="E26"/>
      <c r="F26"/>
      <c r="G26"/>
      <c r="H26" s="30"/>
      <c r="I26" s="16"/>
    </row>
    <row r="27" spans="1:9" s="11" customFormat="1" x14ac:dyDescent="0.25">
      <c r="A27"/>
      <c r="B27" t="s">
        <v>39</v>
      </c>
      <c r="C27"/>
      <c r="D27"/>
      <c r="E27"/>
      <c r="F27"/>
      <c r="G27"/>
      <c r="H27" s="27">
        <f>SUM(H26:H26)</f>
        <v>0</v>
      </c>
      <c r="I27" s="16"/>
    </row>
    <row r="28" spans="1:9" s="11" customFormat="1" x14ac:dyDescent="0.25">
      <c r="A28"/>
      <c r="B28"/>
      <c r="C28"/>
      <c r="D28"/>
      <c r="E28"/>
      <c r="F28"/>
      <c r="G28"/>
      <c r="H28" s="27"/>
      <c r="I28" s="16">
        <f>SUM(I23+H27)</f>
        <v>10199.790000000001</v>
      </c>
    </row>
    <row r="29" spans="1:9" s="11" customFormat="1" x14ac:dyDescent="0.25">
      <c r="A29"/>
      <c r="B29" s="62" t="s">
        <v>28</v>
      </c>
      <c r="C29" s="62"/>
      <c r="D29" s="62"/>
      <c r="E29" s="62"/>
      <c r="F29" s="62"/>
      <c r="G29" s="62"/>
      <c r="H29" s="26"/>
      <c r="I29" s="25">
        <f>SUM(I15-I23)</f>
        <v>5366.15</v>
      </c>
    </row>
    <row r="30" spans="1:9" s="11" customFormat="1" x14ac:dyDescent="0.25">
      <c r="A30" s="43" t="s">
        <v>82</v>
      </c>
      <c r="B30" s="43"/>
      <c r="C30" s="43"/>
      <c r="D30" s="43"/>
      <c r="E30"/>
      <c r="F30"/>
      <c r="G30"/>
      <c r="H30" s="27"/>
      <c r="I30" s="16"/>
    </row>
    <row r="31" spans="1:9" s="11" customFormat="1" x14ac:dyDescent="0.25">
      <c r="A31"/>
      <c r="B31"/>
      <c r="C31"/>
      <c r="D31"/>
      <c r="E31"/>
      <c r="F31"/>
      <c r="G31"/>
      <c r="H31" s="30"/>
      <c r="I31" s="16"/>
    </row>
    <row r="32" spans="1:9" s="11" customFormat="1" x14ac:dyDescent="0.25">
      <c r="A32" t="s">
        <v>13</v>
      </c>
      <c r="B32" t="s">
        <v>41</v>
      </c>
      <c r="C32"/>
      <c r="D32"/>
      <c r="E32"/>
      <c r="F32"/>
      <c r="G32"/>
      <c r="H32" s="26">
        <v>46.73</v>
      </c>
      <c r="I32" s="16"/>
    </row>
    <row r="33" spans="1:9" s="11" customFormat="1" x14ac:dyDescent="0.25">
      <c r="A33" t="s">
        <v>13</v>
      </c>
      <c r="B33" t="s">
        <v>46</v>
      </c>
      <c r="C33"/>
      <c r="D33"/>
      <c r="E33"/>
      <c r="F33"/>
      <c r="G33"/>
      <c r="H33" s="26">
        <v>345.6</v>
      </c>
      <c r="I33" s="16"/>
    </row>
    <row r="34" spans="1:9" s="11" customFormat="1" x14ac:dyDescent="0.25">
      <c r="A34" t="s">
        <v>63</v>
      </c>
      <c r="B34" s="73" t="s">
        <v>64</v>
      </c>
      <c r="C34" s="73"/>
      <c r="D34" s="73"/>
      <c r="E34" s="73"/>
      <c r="F34" s="73"/>
      <c r="G34"/>
      <c r="H34" s="30">
        <v>310.67</v>
      </c>
      <c r="I34" s="16"/>
    </row>
    <row r="35" spans="1:9" s="11" customFormat="1" x14ac:dyDescent="0.25">
      <c r="A35" t="s">
        <v>43</v>
      </c>
      <c r="B35" t="s">
        <v>12</v>
      </c>
      <c r="C35"/>
      <c r="D35"/>
      <c r="E35"/>
      <c r="F35"/>
      <c r="G35"/>
      <c r="H35" s="30">
        <v>25.99</v>
      </c>
      <c r="I35" s="16"/>
    </row>
    <row r="36" spans="1:9" s="11" customFormat="1" x14ac:dyDescent="0.25">
      <c r="A36"/>
      <c r="B36"/>
      <c r="C36"/>
      <c r="D36"/>
      <c r="E36"/>
      <c r="F36"/>
      <c r="G36"/>
      <c r="H36" s="30"/>
      <c r="I36" s="16"/>
    </row>
    <row r="37" spans="1:9" s="11" customFormat="1" x14ac:dyDescent="0.25">
      <c r="A37"/>
      <c r="B37"/>
      <c r="C37"/>
      <c r="D37"/>
      <c r="E37"/>
      <c r="F37"/>
      <c r="G37"/>
      <c r="H37" s="30"/>
      <c r="I37" s="16"/>
    </row>
    <row r="38" spans="1:9" s="11" customFormat="1" x14ac:dyDescent="0.25">
      <c r="A38"/>
      <c r="B38"/>
      <c r="C38"/>
      <c r="D38"/>
      <c r="E38"/>
      <c r="F38"/>
      <c r="G38"/>
      <c r="H38" s="27">
        <f>SUM(H31:H37)</f>
        <v>728.99</v>
      </c>
      <c r="I38" s="16"/>
    </row>
    <row r="39" spans="1:9" s="11" customFormat="1" x14ac:dyDescent="0.25">
      <c r="A39"/>
      <c r="B39"/>
      <c r="C39"/>
      <c r="D39"/>
      <c r="E39"/>
      <c r="F39"/>
      <c r="G39"/>
      <c r="H39" s="27"/>
      <c r="I39" s="16"/>
    </row>
    <row r="40" spans="1:9" s="11" customFormat="1" x14ac:dyDescent="0.25">
      <c r="A40" t="s">
        <v>32</v>
      </c>
      <c r="B40"/>
      <c r="C40"/>
      <c r="D40"/>
      <c r="E40"/>
      <c r="F40"/>
      <c r="G40"/>
      <c r="H40" s="26"/>
      <c r="I40" s="16"/>
    </row>
    <row r="41" spans="1:9" s="11" customFormat="1" x14ac:dyDescent="0.25">
      <c r="A41"/>
      <c r="B41"/>
      <c r="C41" s="70" t="s">
        <v>34</v>
      </c>
      <c r="D41" s="70"/>
      <c r="E41" s="70"/>
      <c r="F41" s="70"/>
      <c r="G41" s="70"/>
      <c r="H41" s="70"/>
      <c r="I41" s="16">
        <f>SUM(I8)</f>
        <v>10584.489999999998</v>
      </c>
    </row>
    <row r="42" spans="1:9" s="11" customFormat="1" x14ac:dyDescent="0.25">
      <c r="A42"/>
      <c r="B42"/>
      <c r="C42" s="71" t="s">
        <v>35</v>
      </c>
      <c r="D42" s="71"/>
      <c r="E42" s="71"/>
      <c r="F42" s="71"/>
      <c r="G42" s="71"/>
      <c r="H42" s="71"/>
      <c r="I42" s="20">
        <v>5366.15</v>
      </c>
    </row>
    <row r="43" spans="1:9" s="11" customFormat="1" x14ac:dyDescent="0.25">
      <c r="A43"/>
      <c r="B43"/>
      <c r="C43"/>
      <c r="D43"/>
      <c r="E43" s="12"/>
      <c r="F43" s="12"/>
      <c r="G43" s="12"/>
      <c r="H43" s="28" t="s">
        <v>36</v>
      </c>
      <c r="I43" s="17">
        <f>SUM(I41:I42)</f>
        <v>15950.639999999998</v>
      </c>
    </row>
    <row r="44" spans="1:9" s="11" customFormat="1" x14ac:dyDescent="0.25">
      <c r="A44"/>
      <c r="B44"/>
      <c r="C44"/>
      <c r="D44"/>
      <c r="E44" s="61" t="s">
        <v>37</v>
      </c>
      <c r="F44" s="61"/>
      <c r="G44" s="61"/>
      <c r="H44" s="29"/>
      <c r="I44" s="20">
        <f>SUM(H27)</f>
        <v>0</v>
      </c>
    </row>
    <row r="45" spans="1:9" s="11" customFormat="1" x14ac:dyDescent="0.25">
      <c r="A45"/>
      <c r="B45"/>
      <c r="C45"/>
      <c r="D45"/>
      <c r="E45" s="61" t="s">
        <v>38</v>
      </c>
      <c r="F45" s="61"/>
      <c r="G45" s="61"/>
      <c r="H45" s="29"/>
      <c r="I45" s="18"/>
    </row>
    <row r="46" spans="1:9" s="11" customFormat="1" x14ac:dyDescent="0.25">
      <c r="A46"/>
      <c r="B46"/>
      <c r="C46"/>
      <c r="D46"/>
      <c r="E46" s="12"/>
      <c r="F46" s="12"/>
      <c r="G46" s="12"/>
      <c r="H46" s="29"/>
      <c r="I46" s="19">
        <f>I43-I44+I45</f>
        <v>15950.639999999998</v>
      </c>
    </row>
    <row r="47" spans="1:9" s="11" customFormat="1" x14ac:dyDescent="0.25">
      <c r="A47"/>
      <c r="B47"/>
      <c r="C47"/>
      <c r="D47"/>
      <c r="E47" s="15"/>
      <c r="F47" s="15"/>
      <c r="G47" s="15"/>
      <c r="H47" s="28"/>
      <c r="I47" s="20"/>
    </row>
    <row r="48" spans="1:9" s="11" customFormat="1" ht="15.75" thickBot="1" x14ac:dyDescent="0.3">
      <c r="A48"/>
      <c r="B48"/>
      <c r="C48"/>
      <c r="D48"/>
      <c r="E48" s="13"/>
      <c r="F48" s="13"/>
      <c r="G48" s="13"/>
      <c r="H48" s="28"/>
      <c r="I48" s="21">
        <f>SUM(I45:I47)</f>
        <v>15950.639999999998</v>
      </c>
    </row>
    <row r="49" spans="1:9" s="11" customFormat="1" ht="15.75" thickTop="1" x14ac:dyDescent="0.25">
      <c r="A49"/>
      <c r="B49"/>
      <c r="C49"/>
      <c r="D49"/>
      <c r="E49"/>
      <c r="F49"/>
      <c r="G49"/>
      <c r="H49" s="26"/>
      <c r="I49" s="16"/>
    </row>
  </sheetData>
  <mergeCells count="8">
    <mergeCell ref="C41:H41"/>
    <mergeCell ref="C42:H42"/>
    <mergeCell ref="A1:D1"/>
    <mergeCell ref="A8:E8"/>
    <mergeCell ref="B11:D11"/>
    <mergeCell ref="B12:D12"/>
    <mergeCell ref="B20:F20"/>
    <mergeCell ref="B34:F34"/>
  </mergeCells>
  <pageMargins left="0.70866141732283472" right="0.70866141732283472" top="0.35433070866141736" bottom="0.39370078740157483" header="0.31496062992125984" footer="0.31496062992125984"/>
  <pageSetup paperSize="9" orientation="portrait" horizontalDpi="4294967293" verticalDpi="0" r:id="rId1"/>
  <headerFooter>
    <oddFooter>&amp;LSigned by Chairman: Peter Smith&amp;C_____________________________&amp;RDated: _____________________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abSelected="1" zoomScaleNormal="100" workbookViewId="0">
      <selection activeCell="P1" sqref="P1"/>
    </sheetView>
  </sheetViews>
  <sheetFormatPr defaultRowHeight="15" x14ac:dyDescent="0.25"/>
  <cols>
    <col min="1" max="1" width="9.28515625" customWidth="1"/>
    <col min="4" max="4" width="10.140625" customWidth="1"/>
    <col min="5" max="5" width="3.140625" customWidth="1"/>
    <col min="6" max="6" width="10.140625" bestFit="1" customWidth="1"/>
    <col min="7" max="7" width="3.140625" customWidth="1"/>
    <col min="8" max="8" width="11.5703125" style="26" bestFit="1" customWidth="1"/>
    <col min="9" max="9" width="11.5703125" style="16" bestFit="1" customWidth="1"/>
    <col min="10" max="10" width="9.140625" style="11"/>
  </cols>
  <sheetData>
    <row r="1" spans="1:10" ht="18.75" x14ac:dyDescent="0.3">
      <c r="A1" s="74" t="s">
        <v>88</v>
      </c>
      <c r="B1" s="74"/>
      <c r="C1" s="74"/>
      <c r="D1" s="74"/>
    </row>
    <row r="2" spans="1:10" ht="15.75" x14ac:dyDescent="0.25">
      <c r="A2" s="7" t="s">
        <v>1</v>
      </c>
    </row>
    <row r="3" spans="1:10" ht="15.75" x14ac:dyDescent="0.25">
      <c r="B3" s="64" t="s">
        <v>2</v>
      </c>
      <c r="C3" s="7"/>
      <c r="D3" s="7"/>
      <c r="F3" s="2">
        <v>42429</v>
      </c>
      <c r="I3" s="22">
        <f>SUM('February 2016'!I41)</f>
        <v>10584.489999999998</v>
      </c>
    </row>
    <row r="4" spans="1:10" x14ac:dyDescent="0.25">
      <c r="A4" s="63"/>
      <c r="C4" s="64"/>
      <c r="D4" s="9"/>
    </row>
    <row r="5" spans="1:10" x14ac:dyDescent="0.25">
      <c r="B5" t="s">
        <v>3</v>
      </c>
      <c r="F5" s="2">
        <v>42429</v>
      </c>
      <c r="H5" s="16">
        <v>0</v>
      </c>
    </row>
    <row r="6" spans="1:10" x14ac:dyDescent="0.25">
      <c r="B6" t="s">
        <v>84</v>
      </c>
      <c r="F6" s="2">
        <v>42429</v>
      </c>
      <c r="H6" s="16">
        <v>0</v>
      </c>
    </row>
    <row r="7" spans="1:10" x14ac:dyDescent="0.25">
      <c r="B7" t="s">
        <v>55</v>
      </c>
      <c r="F7" s="2">
        <v>42460</v>
      </c>
      <c r="H7" s="16">
        <v>3.58</v>
      </c>
    </row>
    <row r="8" spans="1:10" x14ac:dyDescent="0.25">
      <c r="A8" s="75" t="s">
        <v>5</v>
      </c>
      <c r="B8" s="75"/>
      <c r="C8" s="75"/>
      <c r="D8" s="75"/>
      <c r="E8" s="75"/>
      <c r="I8" s="23">
        <f>SUM(I3+H5+H6+H7)</f>
        <v>10588.069999999998</v>
      </c>
    </row>
    <row r="10" spans="1:10" ht="15.75" x14ac:dyDescent="0.25">
      <c r="A10" s="7" t="s">
        <v>15</v>
      </c>
      <c r="B10" s="7"/>
      <c r="C10" s="7"/>
      <c r="D10" s="7"/>
    </row>
    <row r="11" spans="1:10" x14ac:dyDescent="0.25">
      <c r="A11" s="63"/>
      <c r="B11" s="76" t="s">
        <v>6</v>
      </c>
      <c r="C11" s="76"/>
      <c r="D11" s="76"/>
      <c r="F11" s="2">
        <v>42429</v>
      </c>
      <c r="I11" s="20">
        <v>4747.16</v>
      </c>
    </row>
    <row r="12" spans="1:10" x14ac:dyDescent="0.25">
      <c r="B12" s="73" t="s">
        <v>20</v>
      </c>
      <c r="C12" s="73"/>
      <c r="D12" s="73"/>
      <c r="F12" s="2">
        <v>42429</v>
      </c>
      <c r="I12" s="16">
        <v>0</v>
      </c>
    </row>
    <row r="13" spans="1:10" x14ac:dyDescent="0.25">
      <c r="B13" t="s">
        <v>89</v>
      </c>
      <c r="H13" s="26">
        <v>1.35</v>
      </c>
    </row>
    <row r="14" spans="1:10" s="9" customFormat="1" x14ac:dyDescent="0.25">
      <c r="B14" s="9" t="s">
        <v>7</v>
      </c>
      <c r="H14" s="30">
        <f>SUM(H13:H13)</f>
        <v>1.35</v>
      </c>
      <c r="I14" s="22"/>
      <c r="J14" s="32"/>
    </row>
    <row r="15" spans="1:10" x14ac:dyDescent="0.25">
      <c r="I15" s="23">
        <f>SUM(I11+H14)</f>
        <v>4748.51</v>
      </c>
    </row>
    <row r="16" spans="1:10" x14ac:dyDescent="0.25">
      <c r="B16" t="s">
        <v>8</v>
      </c>
      <c r="F16" s="2">
        <v>42429</v>
      </c>
    </row>
    <row r="17" spans="1:9" x14ac:dyDescent="0.25">
      <c r="A17" t="s">
        <v>13</v>
      </c>
      <c r="B17" t="s">
        <v>41</v>
      </c>
      <c r="H17" s="26">
        <v>46.73</v>
      </c>
    </row>
    <row r="18" spans="1:9" x14ac:dyDescent="0.25">
      <c r="A18" t="s">
        <v>13</v>
      </c>
      <c r="B18" t="s">
        <v>46</v>
      </c>
      <c r="H18" s="26">
        <v>345.6</v>
      </c>
    </row>
    <row r="19" spans="1:9" x14ac:dyDescent="0.25">
      <c r="A19" t="s">
        <v>13</v>
      </c>
      <c r="B19" t="s">
        <v>12</v>
      </c>
      <c r="H19" s="30">
        <v>24.31</v>
      </c>
    </row>
    <row r="20" spans="1:9" x14ac:dyDescent="0.25">
      <c r="A20" t="s">
        <v>63</v>
      </c>
      <c r="B20" s="73" t="s">
        <v>64</v>
      </c>
      <c r="C20" s="73"/>
      <c r="D20" s="73"/>
      <c r="E20" s="73"/>
      <c r="F20" s="73"/>
      <c r="H20" s="30">
        <v>310.67</v>
      </c>
    </row>
    <row r="21" spans="1:9" x14ac:dyDescent="0.25">
      <c r="A21" t="s">
        <v>43</v>
      </c>
      <c r="B21" s="62" t="s">
        <v>87</v>
      </c>
      <c r="C21" s="62"/>
      <c r="D21" s="62"/>
      <c r="E21" s="62"/>
      <c r="F21" s="62"/>
      <c r="H21" s="30">
        <v>35</v>
      </c>
    </row>
    <row r="24" spans="1:9" s="11" customFormat="1" x14ac:dyDescent="0.25">
      <c r="A24"/>
      <c r="B24" t="s">
        <v>27</v>
      </c>
      <c r="C24"/>
      <c r="D24"/>
      <c r="E24"/>
      <c r="F24"/>
      <c r="G24"/>
      <c r="H24" s="26"/>
      <c r="I24" s="27">
        <f>SUM(H17:H23)</f>
        <v>762.31000000000006</v>
      </c>
    </row>
    <row r="26" spans="1:9" s="11" customFormat="1" x14ac:dyDescent="0.25">
      <c r="A26" s="4" t="s">
        <v>31</v>
      </c>
      <c r="B26" s="4"/>
      <c r="C26"/>
      <c r="D26"/>
      <c r="E26"/>
      <c r="F26"/>
      <c r="G26"/>
      <c r="H26" s="26"/>
      <c r="I26" s="16"/>
    </row>
    <row r="27" spans="1:9" s="11" customFormat="1" x14ac:dyDescent="0.25">
      <c r="A27"/>
      <c r="B27"/>
      <c r="C27"/>
      <c r="D27"/>
      <c r="E27"/>
      <c r="F27"/>
      <c r="G27"/>
      <c r="H27" s="30"/>
      <c r="I27" s="16"/>
    </row>
    <row r="28" spans="1:9" s="11" customFormat="1" x14ac:dyDescent="0.25">
      <c r="A28"/>
      <c r="B28" t="s">
        <v>39</v>
      </c>
      <c r="C28"/>
      <c r="D28"/>
      <c r="E28"/>
      <c r="F28"/>
      <c r="G28"/>
      <c r="H28" s="27">
        <f>SUM(H27:H27)</f>
        <v>0</v>
      </c>
      <c r="I28" s="16"/>
    </row>
    <row r="29" spans="1:9" s="11" customFormat="1" x14ac:dyDescent="0.25">
      <c r="A29"/>
      <c r="B29"/>
      <c r="C29"/>
      <c r="D29"/>
      <c r="E29"/>
      <c r="F29"/>
      <c r="G29"/>
      <c r="H29" s="27"/>
      <c r="I29" s="16">
        <f>SUM(I24+H28)</f>
        <v>762.31000000000006</v>
      </c>
    </row>
    <row r="30" spans="1:9" s="11" customFormat="1" x14ac:dyDescent="0.25">
      <c r="A30"/>
      <c r="B30" s="62" t="s">
        <v>28</v>
      </c>
      <c r="C30" s="62"/>
      <c r="D30" s="62"/>
      <c r="E30" s="62"/>
      <c r="F30" s="62"/>
      <c r="G30" s="62"/>
      <c r="H30" s="26"/>
      <c r="I30" s="25">
        <f>SUM(I15-I24)</f>
        <v>3986.2000000000003</v>
      </c>
    </row>
    <row r="31" spans="1:9" s="11" customFormat="1" x14ac:dyDescent="0.25">
      <c r="A31" s="43" t="s">
        <v>90</v>
      </c>
      <c r="B31" s="43"/>
      <c r="C31" s="43"/>
      <c r="D31" s="43"/>
      <c r="E31"/>
      <c r="F31"/>
      <c r="G31"/>
      <c r="H31" s="27"/>
      <c r="I31" s="16"/>
    </row>
    <row r="32" spans="1:9" s="11" customFormat="1" x14ac:dyDescent="0.25">
      <c r="A32"/>
      <c r="B32"/>
      <c r="C32"/>
      <c r="D32"/>
      <c r="E32"/>
      <c r="F32"/>
      <c r="G32"/>
      <c r="H32" s="30"/>
      <c r="I32" s="16"/>
    </row>
    <row r="33" spans="1:9" s="11" customFormat="1" x14ac:dyDescent="0.25">
      <c r="A33" t="s">
        <v>13</v>
      </c>
      <c r="B33" t="s">
        <v>41</v>
      </c>
      <c r="C33"/>
      <c r="D33"/>
      <c r="E33"/>
      <c r="F33"/>
      <c r="G33"/>
      <c r="H33" s="26">
        <v>46.73</v>
      </c>
      <c r="I33" s="16"/>
    </row>
    <row r="34" spans="1:9" s="11" customFormat="1" x14ac:dyDescent="0.25">
      <c r="A34" t="s">
        <v>13</v>
      </c>
      <c r="B34" t="s">
        <v>46</v>
      </c>
      <c r="C34"/>
      <c r="D34"/>
      <c r="E34"/>
      <c r="F34"/>
      <c r="G34"/>
      <c r="H34" s="26">
        <v>345.6</v>
      </c>
      <c r="I34" s="16"/>
    </row>
    <row r="35" spans="1:9" s="11" customFormat="1" x14ac:dyDescent="0.25">
      <c r="A35" t="s">
        <v>63</v>
      </c>
      <c r="B35" s="73" t="s">
        <v>64</v>
      </c>
      <c r="C35" s="73"/>
      <c r="D35" s="73"/>
      <c r="E35" s="73"/>
      <c r="F35" s="73"/>
      <c r="G35"/>
      <c r="H35" s="30">
        <v>130.26</v>
      </c>
      <c r="I35" s="16"/>
    </row>
    <row r="36" spans="1:9" s="11" customFormat="1" x14ac:dyDescent="0.25">
      <c r="A36" t="s">
        <v>43</v>
      </c>
      <c r="B36" s="69" t="s">
        <v>12</v>
      </c>
      <c r="C36" s="69"/>
      <c r="D36" s="69"/>
      <c r="E36" s="69"/>
      <c r="F36" s="69"/>
      <c r="G36"/>
      <c r="H36" s="30">
        <v>25.99</v>
      </c>
      <c r="I36" s="16"/>
    </row>
    <row r="37" spans="1:9" s="11" customFormat="1" x14ac:dyDescent="0.25">
      <c r="A37" t="s">
        <v>91</v>
      </c>
      <c r="B37" s="69" t="s">
        <v>52</v>
      </c>
      <c r="C37" s="69"/>
      <c r="D37" s="69"/>
      <c r="E37" s="69"/>
      <c r="F37" s="69"/>
      <c r="G37"/>
      <c r="H37" s="30">
        <v>32.6</v>
      </c>
      <c r="I37" s="16"/>
    </row>
    <row r="38" spans="1:9" s="11" customFormat="1" x14ac:dyDescent="0.25">
      <c r="A38" t="s">
        <v>91</v>
      </c>
      <c r="B38" t="s">
        <v>92</v>
      </c>
      <c r="C38"/>
      <c r="D38"/>
      <c r="E38"/>
      <c r="F38"/>
      <c r="G38"/>
      <c r="H38" s="26">
        <v>321.98</v>
      </c>
      <c r="I38" s="16"/>
    </row>
    <row r="39" spans="1:9" s="11" customFormat="1" x14ac:dyDescent="0.25">
      <c r="A39" t="s">
        <v>91</v>
      </c>
      <c r="B39" t="s">
        <v>24</v>
      </c>
      <c r="C39"/>
      <c r="D39"/>
      <c r="E39"/>
      <c r="F39"/>
      <c r="G39"/>
      <c r="H39" s="26">
        <v>154.88999999999999</v>
      </c>
      <c r="I39" s="16"/>
    </row>
    <row r="40" spans="1:9" s="11" customFormat="1" x14ac:dyDescent="0.25">
      <c r="A40"/>
      <c r="B40"/>
      <c r="C40"/>
      <c r="D40"/>
      <c r="E40"/>
      <c r="F40"/>
      <c r="G40"/>
      <c r="H40" s="27">
        <f>SUM(H32:H39)</f>
        <v>1058.0500000000002</v>
      </c>
      <c r="I40" s="16"/>
    </row>
    <row r="41" spans="1:9" s="11" customFormat="1" x14ac:dyDescent="0.25">
      <c r="A41"/>
      <c r="B41"/>
      <c r="C41"/>
      <c r="D41"/>
      <c r="E41"/>
      <c r="F41"/>
      <c r="G41"/>
      <c r="H41" s="27"/>
      <c r="I41" s="16"/>
    </row>
    <row r="42" spans="1:9" s="11" customFormat="1" x14ac:dyDescent="0.25">
      <c r="A42" t="s">
        <v>32</v>
      </c>
      <c r="B42"/>
      <c r="C42"/>
      <c r="D42"/>
      <c r="E42"/>
      <c r="F42"/>
      <c r="G42"/>
      <c r="H42" s="26"/>
      <c r="I42" s="16"/>
    </row>
    <row r="43" spans="1:9" s="11" customFormat="1" x14ac:dyDescent="0.25">
      <c r="A43"/>
      <c r="B43"/>
      <c r="C43" s="70" t="s">
        <v>34</v>
      </c>
      <c r="D43" s="70"/>
      <c r="E43" s="70"/>
      <c r="F43" s="70"/>
      <c r="G43" s="70"/>
      <c r="H43" s="70"/>
      <c r="I43" s="16">
        <v>10588.07</v>
      </c>
    </row>
    <row r="44" spans="1:9" s="11" customFormat="1" x14ac:dyDescent="0.25">
      <c r="A44"/>
      <c r="B44"/>
      <c r="C44" s="71" t="s">
        <v>35</v>
      </c>
      <c r="D44" s="71"/>
      <c r="E44" s="71"/>
      <c r="F44" s="71"/>
      <c r="G44" s="71"/>
      <c r="H44" s="71"/>
      <c r="I44" s="20">
        <v>3986.2</v>
      </c>
    </row>
    <row r="45" spans="1:9" s="11" customFormat="1" x14ac:dyDescent="0.25">
      <c r="A45"/>
      <c r="B45"/>
      <c r="C45"/>
      <c r="D45"/>
      <c r="E45" s="12"/>
      <c r="F45" s="12"/>
      <c r="G45" s="12"/>
      <c r="H45" s="28" t="s">
        <v>36</v>
      </c>
      <c r="I45" s="17">
        <f>SUM(I43:I44)</f>
        <v>14574.27</v>
      </c>
    </row>
    <row r="46" spans="1:9" s="11" customFormat="1" x14ac:dyDescent="0.25">
      <c r="A46"/>
      <c r="B46"/>
      <c r="C46"/>
      <c r="D46"/>
      <c r="E46" s="61" t="s">
        <v>37</v>
      </c>
      <c r="F46" s="61"/>
      <c r="G46" s="61"/>
      <c r="H46" s="29"/>
      <c r="I46" s="20">
        <f>SUM(H28)</f>
        <v>0</v>
      </c>
    </row>
    <row r="47" spans="1:9" s="11" customFormat="1" x14ac:dyDescent="0.25">
      <c r="A47"/>
      <c r="B47"/>
      <c r="C47"/>
      <c r="D47"/>
      <c r="E47" s="61" t="s">
        <v>38</v>
      </c>
      <c r="F47" s="61"/>
      <c r="G47" s="61"/>
      <c r="H47" s="29"/>
      <c r="I47" s="18"/>
    </row>
    <row r="48" spans="1:9" s="11" customFormat="1" x14ac:dyDescent="0.25">
      <c r="A48"/>
      <c r="B48"/>
      <c r="C48"/>
      <c r="D48"/>
      <c r="E48" s="12"/>
      <c r="F48" s="12"/>
      <c r="G48" s="12"/>
      <c r="H48" s="29"/>
      <c r="I48" s="19">
        <f>I45-I46+I47</f>
        <v>14574.27</v>
      </c>
    </row>
    <row r="49" spans="1:9" s="11" customFormat="1" x14ac:dyDescent="0.25">
      <c r="A49"/>
      <c r="B49"/>
      <c r="C49"/>
      <c r="D49"/>
      <c r="E49" s="15"/>
      <c r="F49" s="15"/>
      <c r="G49" s="15"/>
      <c r="H49" s="28"/>
      <c r="I49" s="20"/>
    </row>
    <row r="50" spans="1:9" s="11" customFormat="1" ht="15.75" thickBot="1" x14ac:dyDescent="0.3">
      <c r="A50"/>
      <c r="B50"/>
      <c r="C50"/>
      <c r="D50"/>
      <c r="E50" s="13"/>
      <c r="F50" s="13"/>
      <c r="G50" s="13"/>
      <c r="H50" s="28"/>
      <c r="I50" s="21">
        <f>SUM(I47:I49)</f>
        <v>14574.27</v>
      </c>
    </row>
    <row r="51" spans="1:9" s="11" customFormat="1" ht="15.75" thickTop="1" x14ac:dyDescent="0.25">
      <c r="A51"/>
      <c r="B51"/>
      <c r="C51"/>
      <c r="D51"/>
      <c r="E51"/>
      <c r="F51"/>
      <c r="G51"/>
      <c r="H51" s="26"/>
      <c r="I51" s="16"/>
    </row>
  </sheetData>
  <mergeCells count="8">
    <mergeCell ref="C43:H43"/>
    <mergeCell ref="C44:H44"/>
    <mergeCell ref="A1:D1"/>
    <mergeCell ref="A8:E8"/>
    <mergeCell ref="B11:D11"/>
    <mergeCell ref="B12:D12"/>
    <mergeCell ref="B20:F20"/>
    <mergeCell ref="B35:F35"/>
  </mergeCells>
  <pageMargins left="0.70866141732283472" right="0.70866141732283472" top="0.35433070866141736" bottom="0.39370078740157483" header="0.31496062992125984" footer="0.31496062992125984"/>
  <pageSetup paperSize="9" orientation="portrait" horizontalDpi="4294967293" verticalDpi="300" r:id="rId1"/>
  <headerFooter>
    <oddFooter>&amp;LSigned by Chairman: Peter Smith&amp;C_____________________________&amp;RDated: _____________________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opLeftCell="A14" zoomScaleNormal="100" workbookViewId="0">
      <selection activeCell="N29" sqref="N29"/>
    </sheetView>
  </sheetViews>
  <sheetFormatPr defaultRowHeight="15" x14ac:dyDescent="0.25"/>
  <cols>
    <col min="1" max="1" width="9.28515625" customWidth="1"/>
    <col min="4" max="4" width="10.140625" customWidth="1"/>
    <col min="5" max="5" width="3.140625" customWidth="1"/>
    <col min="6" max="6" width="10.140625" bestFit="1" customWidth="1"/>
    <col min="7" max="7" width="3.140625" customWidth="1"/>
    <col min="8" max="8" width="11.5703125" style="26" bestFit="1" customWidth="1"/>
    <col min="9" max="9" width="11.5703125" style="16" bestFit="1" customWidth="1"/>
    <col min="10" max="10" width="9.140625" style="11"/>
  </cols>
  <sheetData>
    <row r="1" spans="1:10" ht="18.75" x14ac:dyDescent="0.3">
      <c r="A1" s="74" t="s">
        <v>86</v>
      </c>
      <c r="B1" s="74"/>
      <c r="C1" s="74"/>
      <c r="D1" s="74"/>
    </row>
    <row r="3" spans="1:10" ht="15.75" x14ac:dyDescent="0.25">
      <c r="A3" s="7" t="s">
        <v>1</v>
      </c>
      <c r="B3" s="7"/>
      <c r="C3" s="7"/>
      <c r="D3" s="7"/>
      <c r="F3" s="1"/>
      <c r="I3" s="22">
        <f>SUM('March 2016'!I43)</f>
        <v>10588.07</v>
      </c>
    </row>
    <row r="4" spans="1:10" x14ac:dyDescent="0.25">
      <c r="A4" s="67"/>
      <c r="B4" s="68" t="s">
        <v>2</v>
      </c>
      <c r="C4" s="68"/>
      <c r="D4" s="9"/>
      <c r="F4" s="2">
        <v>42429</v>
      </c>
    </row>
    <row r="5" spans="1:10" x14ac:dyDescent="0.25">
      <c r="B5" t="s">
        <v>3</v>
      </c>
      <c r="F5" s="2">
        <v>42429</v>
      </c>
    </row>
    <row r="6" spans="1:10" x14ac:dyDescent="0.25">
      <c r="B6" t="s">
        <v>84</v>
      </c>
      <c r="F6" s="2">
        <v>42429</v>
      </c>
    </row>
    <row r="8" spans="1:10" x14ac:dyDescent="0.25">
      <c r="A8" s="75" t="s">
        <v>5</v>
      </c>
      <c r="B8" s="75"/>
      <c r="C8" s="75"/>
      <c r="D8" s="75"/>
      <c r="E8" s="75"/>
      <c r="I8" s="23">
        <f>SUM(I3+H5-H6)</f>
        <v>10588.07</v>
      </c>
    </row>
    <row r="10" spans="1:10" ht="15.75" x14ac:dyDescent="0.25">
      <c r="A10" s="7" t="s">
        <v>15</v>
      </c>
      <c r="B10" s="7"/>
      <c r="C10" s="7"/>
      <c r="D10" s="7"/>
    </row>
    <row r="11" spans="1:10" x14ac:dyDescent="0.25">
      <c r="A11" s="67"/>
      <c r="B11" s="76" t="s">
        <v>6</v>
      </c>
      <c r="C11" s="76"/>
      <c r="D11" s="76"/>
      <c r="F11" s="2">
        <v>42429</v>
      </c>
      <c r="I11" s="20">
        <f>SUM('March 2016'!I44)</f>
        <v>3986.2</v>
      </c>
    </row>
    <row r="12" spans="1:10" x14ac:dyDescent="0.25">
      <c r="B12" s="73" t="s">
        <v>20</v>
      </c>
      <c r="C12" s="73"/>
      <c r="D12" s="73"/>
      <c r="F12" s="2">
        <v>42429</v>
      </c>
      <c r="I12" s="16">
        <v>0</v>
      </c>
    </row>
    <row r="14" spans="1:10" s="9" customFormat="1" x14ac:dyDescent="0.25">
      <c r="B14" s="9" t="s">
        <v>7</v>
      </c>
      <c r="H14" s="30">
        <f>SUM(H13:H13)</f>
        <v>0</v>
      </c>
      <c r="I14" s="22"/>
      <c r="J14" s="32"/>
    </row>
    <row r="15" spans="1:10" x14ac:dyDescent="0.25">
      <c r="I15" s="23">
        <f>SUM(I11+H14)</f>
        <v>3986.2</v>
      </c>
    </row>
    <row r="16" spans="1:10" x14ac:dyDescent="0.25">
      <c r="B16" t="s">
        <v>8</v>
      </c>
      <c r="F16" s="2">
        <v>42429</v>
      </c>
    </row>
    <row r="17" spans="1:9" x14ac:dyDescent="0.25">
      <c r="A17" t="s">
        <v>13</v>
      </c>
      <c r="B17" t="s">
        <v>41</v>
      </c>
      <c r="H17" s="26">
        <v>46.73</v>
      </c>
    </row>
    <row r="18" spans="1:9" x14ac:dyDescent="0.25">
      <c r="A18" t="s">
        <v>13</v>
      </c>
      <c r="B18" t="s">
        <v>46</v>
      </c>
      <c r="H18" s="26">
        <v>345.6</v>
      </c>
    </row>
    <row r="19" spans="1:9" x14ac:dyDescent="0.25">
      <c r="A19" t="s">
        <v>13</v>
      </c>
      <c r="B19" t="s">
        <v>12</v>
      </c>
      <c r="H19" s="30">
        <v>24.31</v>
      </c>
    </row>
    <row r="20" spans="1:9" x14ac:dyDescent="0.25">
      <c r="A20" t="s">
        <v>63</v>
      </c>
      <c r="B20" s="73" t="s">
        <v>64</v>
      </c>
      <c r="C20" s="73"/>
      <c r="D20" s="73"/>
      <c r="E20" s="73"/>
      <c r="F20" s="73"/>
      <c r="H20" s="30">
        <v>310.67</v>
      </c>
    </row>
    <row r="21" spans="1:9" x14ac:dyDescent="0.25">
      <c r="A21" t="s">
        <v>43</v>
      </c>
      <c r="B21" s="66" t="s">
        <v>87</v>
      </c>
      <c r="C21" s="66"/>
      <c r="D21" s="66"/>
      <c r="E21" s="66"/>
      <c r="F21" s="66"/>
      <c r="H21" s="30">
        <v>35</v>
      </c>
    </row>
    <row r="23" spans="1:9" s="11" customFormat="1" x14ac:dyDescent="0.25">
      <c r="A23"/>
      <c r="B23" t="s">
        <v>27</v>
      </c>
      <c r="C23"/>
      <c r="D23"/>
      <c r="E23"/>
      <c r="F23"/>
      <c r="G23"/>
      <c r="H23" s="26"/>
      <c r="I23" s="27">
        <f>SUM(H17:H22)</f>
        <v>762.31000000000006</v>
      </c>
    </row>
    <row r="25" spans="1:9" s="11" customFormat="1" x14ac:dyDescent="0.25">
      <c r="A25" s="4" t="s">
        <v>31</v>
      </c>
      <c r="B25" s="4"/>
      <c r="C25"/>
      <c r="D25"/>
      <c r="E25"/>
      <c r="F25"/>
      <c r="G25"/>
      <c r="H25" s="26"/>
      <c r="I25" s="16"/>
    </row>
    <row r="26" spans="1:9" s="11" customFormat="1" x14ac:dyDescent="0.25">
      <c r="A26"/>
      <c r="B26"/>
      <c r="C26"/>
      <c r="D26"/>
      <c r="E26"/>
      <c r="F26"/>
      <c r="G26"/>
      <c r="H26" s="30"/>
      <c r="I26" s="16"/>
    </row>
    <row r="27" spans="1:9" s="11" customFormat="1" x14ac:dyDescent="0.25">
      <c r="A27"/>
      <c r="B27" t="s">
        <v>39</v>
      </c>
      <c r="C27"/>
      <c r="D27"/>
      <c r="E27"/>
      <c r="F27"/>
      <c r="G27"/>
      <c r="H27" s="27">
        <f>SUM(H26:H26)</f>
        <v>0</v>
      </c>
      <c r="I27" s="16"/>
    </row>
    <row r="28" spans="1:9" s="11" customFormat="1" x14ac:dyDescent="0.25">
      <c r="A28"/>
      <c r="B28"/>
      <c r="C28"/>
      <c r="D28"/>
      <c r="E28"/>
      <c r="F28"/>
      <c r="G28"/>
      <c r="H28" s="27"/>
      <c r="I28" s="16">
        <f>SUM(I23+H27)</f>
        <v>762.31000000000006</v>
      </c>
    </row>
    <row r="29" spans="1:9" s="11" customFormat="1" x14ac:dyDescent="0.25">
      <c r="A29"/>
      <c r="B29" s="66" t="s">
        <v>28</v>
      </c>
      <c r="C29" s="66"/>
      <c r="D29" s="66"/>
      <c r="E29" s="66"/>
      <c r="F29" s="66"/>
      <c r="G29" s="66"/>
      <c r="H29" s="26"/>
      <c r="I29" s="25">
        <f>SUM(I15-I23)</f>
        <v>3223.89</v>
      </c>
    </row>
    <row r="30" spans="1:9" s="11" customFormat="1" x14ac:dyDescent="0.25">
      <c r="A30"/>
      <c r="B30"/>
      <c r="C30"/>
      <c r="D30"/>
      <c r="E30"/>
      <c r="F30"/>
      <c r="G30"/>
      <c r="H30" s="27"/>
      <c r="I30" s="16"/>
    </row>
    <row r="31" spans="1:9" s="11" customFormat="1" x14ac:dyDescent="0.25">
      <c r="A31" t="s">
        <v>32</v>
      </c>
      <c r="B31"/>
      <c r="C31"/>
      <c r="D31"/>
      <c r="E31"/>
      <c r="F31"/>
      <c r="G31"/>
      <c r="H31" s="26"/>
      <c r="I31" s="16"/>
    </row>
    <row r="32" spans="1:9" s="11" customFormat="1" x14ac:dyDescent="0.25">
      <c r="A32"/>
      <c r="B32"/>
      <c r="C32" s="70" t="s">
        <v>34</v>
      </c>
      <c r="D32" s="70"/>
      <c r="E32" s="70"/>
      <c r="F32" s="70"/>
      <c r="G32" s="70"/>
      <c r="H32" s="70"/>
      <c r="I32" s="16">
        <v>10588.07</v>
      </c>
    </row>
    <row r="33" spans="1:9" s="11" customFormat="1" x14ac:dyDescent="0.25">
      <c r="A33"/>
      <c r="B33"/>
      <c r="C33" s="71" t="s">
        <v>35</v>
      </c>
      <c r="D33" s="71"/>
      <c r="E33" s="71"/>
      <c r="F33" s="71"/>
      <c r="G33" s="71"/>
      <c r="H33" s="71"/>
      <c r="I33" s="20">
        <v>3986.2</v>
      </c>
    </row>
    <row r="34" spans="1:9" s="11" customFormat="1" x14ac:dyDescent="0.25">
      <c r="A34"/>
      <c r="B34"/>
      <c r="C34"/>
      <c r="D34"/>
      <c r="E34" s="12"/>
      <c r="F34" s="12"/>
      <c r="G34" s="12"/>
      <c r="H34" s="28" t="s">
        <v>36</v>
      </c>
      <c r="I34" s="17">
        <f>SUM(I32:I33)</f>
        <v>14574.27</v>
      </c>
    </row>
    <row r="35" spans="1:9" s="11" customFormat="1" x14ac:dyDescent="0.25">
      <c r="A35"/>
      <c r="B35"/>
      <c r="C35"/>
      <c r="D35"/>
      <c r="E35" s="65" t="s">
        <v>37</v>
      </c>
      <c r="F35" s="65"/>
      <c r="G35" s="65"/>
      <c r="H35" s="29"/>
      <c r="I35" s="20">
        <f>SUM(H27)</f>
        <v>0</v>
      </c>
    </row>
    <row r="36" spans="1:9" s="11" customFormat="1" x14ac:dyDescent="0.25">
      <c r="A36"/>
      <c r="B36"/>
      <c r="C36"/>
      <c r="D36"/>
      <c r="E36" s="65" t="s">
        <v>38</v>
      </c>
      <c r="F36" s="65"/>
      <c r="G36" s="65"/>
      <c r="H36" s="29"/>
      <c r="I36" s="18"/>
    </row>
    <row r="37" spans="1:9" s="11" customFormat="1" x14ac:dyDescent="0.25">
      <c r="A37"/>
      <c r="B37"/>
      <c r="C37"/>
      <c r="D37"/>
      <c r="E37" s="12"/>
      <c r="F37" s="12"/>
      <c r="G37" s="12"/>
      <c r="H37" s="29"/>
      <c r="I37" s="19">
        <f>I34-I35+I36</f>
        <v>14574.27</v>
      </c>
    </row>
    <row r="38" spans="1:9" s="11" customFormat="1" x14ac:dyDescent="0.25">
      <c r="A38"/>
      <c r="B38"/>
      <c r="C38"/>
      <c r="D38"/>
      <c r="E38" s="15"/>
      <c r="F38" s="15"/>
      <c r="G38" s="15"/>
      <c r="H38" s="28"/>
      <c r="I38" s="20"/>
    </row>
    <row r="39" spans="1:9" s="11" customFormat="1" ht="15.75" thickBot="1" x14ac:dyDescent="0.3">
      <c r="A39"/>
      <c r="B39"/>
      <c r="C39"/>
      <c r="D39"/>
      <c r="E39" s="13"/>
      <c r="F39" s="13"/>
      <c r="G39" s="13"/>
      <c r="H39" s="28"/>
      <c r="I39" s="21">
        <f>SUM(I36:I38)</f>
        <v>14574.27</v>
      </c>
    </row>
    <row r="40" spans="1:9" s="11" customFormat="1" ht="15.75" thickTop="1" x14ac:dyDescent="0.25">
      <c r="A40"/>
      <c r="B40"/>
      <c r="C40"/>
      <c r="D40"/>
      <c r="E40"/>
      <c r="F40"/>
      <c r="G40"/>
      <c r="H40" s="26"/>
      <c r="I40" s="16"/>
    </row>
  </sheetData>
  <mergeCells count="7">
    <mergeCell ref="C32:H32"/>
    <mergeCell ref="C33:H33"/>
    <mergeCell ref="A1:D1"/>
    <mergeCell ref="A8:E8"/>
    <mergeCell ref="B11:D11"/>
    <mergeCell ref="B12:D12"/>
    <mergeCell ref="B20:F20"/>
  </mergeCells>
  <pageMargins left="0.70866141732283472" right="0.70866141732283472" top="0.35433070866141736" bottom="0.39370078740157483" header="0.31496062992125984" footer="0.31496062992125984"/>
  <pageSetup paperSize="9" orientation="portrait" horizontalDpi="4294967293" verticalDpi="0" r:id="rId1"/>
  <headerFooter>
    <oddFooter>&amp;LSigned by Chairman: Peter Smith&amp;C_____________________________&amp;RDated: _____________________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opLeftCell="A34" workbookViewId="0">
      <selection activeCell="J45" sqref="J45"/>
    </sheetView>
  </sheetViews>
  <sheetFormatPr defaultRowHeight="15" x14ac:dyDescent="0.25"/>
  <cols>
    <col min="1" max="1" width="9.28515625" customWidth="1"/>
    <col min="5" max="5" width="3.140625" customWidth="1"/>
    <col min="6" max="6" width="9.85546875" bestFit="1" customWidth="1"/>
    <col min="7" max="7" width="3.140625" customWidth="1"/>
    <col min="8" max="8" width="11.5703125" style="26" bestFit="1" customWidth="1"/>
    <col min="9" max="9" width="11.5703125" style="16" bestFit="1" customWidth="1"/>
    <col min="10" max="10" width="9.140625" style="11"/>
  </cols>
  <sheetData>
    <row r="1" spans="1:9" ht="18.75" x14ac:dyDescent="0.3">
      <c r="A1" s="74" t="s">
        <v>0</v>
      </c>
      <c r="B1" s="74"/>
      <c r="C1" s="74"/>
      <c r="D1" s="74"/>
    </row>
    <row r="3" spans="1:9" ht="15.75" x14ac:dyDescent="0.25">
      <c r="A3" s="7" t="s">
        <v>1</v>
      </c>
      <c r="B3" s="7"/>
      <c r="C3" s="7"/>
      <c r="D3" s="7"/>
      <c r="F3" s="1"/>
      <c r="I3" s="22">
        <f>SUM('April 2015'!I36)</f>
        <v>20045.080000000002</v>
      </c>
    </row>
    <row r="4" spans="1:9" x14ac:dyDescent="0.25">
      <c r="A4" s="5"/>
      <c r="B4" s="8" t="s">
        <v>2</v>
      </c>
      <c r="C4" s="8"/>
      <c r="D4" s="9"/>
      <c r="F4" s="2">
        <v>42124</v>
      </c>
    </row>
    <row r="5" spans="1:9" x14ac:dyDescent="0.25">
      <c r="B5" t="s">
        <v>3</v>
      </c>
      <c r="F5" s="2">
        <v>42124</v>
      </c>
      <c r="H5" s="26">
        <v>0</v>
      </c>
    </row>
    <row r="6" spans="1:9" x14ac:dyDescent="0.25">
      <c r="B6" t="s">
        <v>4</v>
      </c>
    </row>
    <row r="7" spans="1:9" x14ac:dyDescent="0.25">
      <c r="A7" s="75" t="s">
        <v>5</v>
      </c>
      <c r="B7" s="75"/>
      <c r="C7" s="75"/>
      <c r="D7" s="75"/>
      <c r="E7" s="75"/>
      <c r="I7" s="23">
        <v>20045.080000000002</v>
      </c>
    </row>
    <row r="9" spans="1:9" ht="15.75" x14ac:dyDescent="0.25">
      <c r="A9" s="7" t="s">
        <v>15</v>
      </c>
      <c r="B9" s="7"/>
      <c r="C9" s="7"/>
      <c r="D9" s="7"/>
    </row>
    <row r="10" spans="1:9" x14ac:dyDescent="0.25">
      <c r="A10" s="5"/>
      <c r="B10" s="72" t="s">
        <v>6</v>
      </c>
      <c r="C10" s="72"/>
      <c r="D10" s="72"/>
      <c r="F10" s="2">
        <v>42124</v>
      </c>
      <c r="I10" s="23">
        <f>SUM('April 2015'!I37)</f>
        <v>23216.799999999999</v>
      </c>
    </row>
    <row r="11" spans="1:9" x14ac:dyDescent="0.25">
      <c r="B11" s="73" t="s">
        <v>20</v>
      </c>
      <c r="C11" s="73"/>
      <c r="D11" s="73"/>
      <c r="F11" s="2">
        <v>42124</v>
      </c>
      <c r="I11" s="16">
        <v>0</v>
      </c>
    </row>
    <row r="12" spans="1:9" x14ac:dyDescent="0.25">
      <c r="A12" s="6"/>
      <c r="B12" s="6"/>
      <c r="C12" s="6"/>
    </row>
    <row r="13" spans="1:9" x14ac:dyDescent="0.25">
      <c r="A13" t="s">
        <v>18</v>
      </c>
      <c r="B13" t="s">
        <v>16</v>
      </c>
      <c r="H13" s="26">
        <v>917.7</v>
      </c>
    </row>
    <row r="14" spans="1:9" x14ac:dyDescent="0.25">
      <c r="A14" t="s">
        <v>19</v>
      </c>
      <c r="B14" t="s">
        <v>17</v>
      </c>
      <c r="H14" s="26">
        <v>15289</v>
      </c>
    </row>
    <row r="15" spans="1:9" x14ac:dyDescent="0.25">
      <c r="B15" t="s">
        <v>7</v>
      </c>
      <c r="H15" s="27">
        <f>SUM(H13:H14)</f>
        <v>16206.7</v>
      </c>
      <c r="I15" s="24"/>
    </row>
    <row r="17" spans="1:9" x14ac:dyDescent="0.25">
      <c r="B17" t="s">
        <v>8</v>
      </c>
      <c r="F17" s="2">
        <v>42124</v>
      </c>
    </row>
    <row r="18" spans="1:9" x14ac:dyDescent="0.25">
      <c r="A18" t="s">
        <v>13</v>
      </c>
      <c r="B18" t="s">
        <v>41</v>
      </c>
      <c r="H18" s="26">
        <v>46.73</v>
      </c>
    </row>
    <row r="19" spans="1:9" x14ac:dyDescent="0.25">
      <c r="A19" t="s">
        <v>13</v>
      </c>
      <c r="B19" t="s">
        <v>29</v>
      </c>
      <c r="H19" s="26">
        <v>20</v>
      </c>
    </row>
    <row r="20" spans="1:9" x14ac:dyDescent="0.25">
      <c r="A20" t="s">
        <v>13</v>
      </c>
      <c r="B20" t="s">
        <v>42</v>
      </c>
      <c r="H20" s="26">
        <v>307.94</v>
      </c>
    </row>
    <row r="21" spans="1:9" x14ac:dyDescent="0.25">
      <c r="A21" t="s">
        <v>13</v>
      </c>
      <c r="B21" t="s">
        <v>46</v>
      </c>
      <c r="H21" s="26">
        <v>345.6</v>
      </c>
    </row>
    <row r="22" spans="1:9" x14ac:dyDescent="0.25">
      <c r="A22" t="s">
        <v>43</v>
      </c>
      <c r="B22" t="s">
        <v>12</v>
      </c>
      <c r="H22" s="26">
        <v>59.07</v>
      </c>
    </row>
    <row r="23" spans="1:9" x14ac:dyDescent="0.25">
      <c r="A23" t="s">
        <v>44</v>
      </c>
      <c r="B23" t="s">
        <v>45</v>
      </c>
      <c r="H23" s="26">
        <v>515.59</v>
      </c>
    </row>
    <row r="24" spans="1:9" x14ac:dyDescent="0.25">
      <c r="B24" t="s">
        <v>27</v>
      </c>
      <c r="H24" s="27">
        <f>SUM(H18:H23)</f>
        <v>1294.93</v>
      </c>
      <c r="I24" s="24"/>
    </row>
    <row r="26" spans="1:9" x14ac:dyDescent="0.25">
      <c r="B26" s="6" t="s">
        <v>28</v>
      </c>
      <c r="C26" s="6"/>
      <c r="D26" s="6"/>
      <c r="E26" s="6"/>
      <c r="F26" s="6"/>
      <c r="G26" s="6"/>
      <c r="I26" s="25">
        <f>SUM(I10+H15-H24)</f>
        <v>38128.57</v>
      </c>
    </row>
    <row r="28" spans="1:9" x14ac:dyDescent="0.25">
      <c r="A28" s="4" t="s">
        <v>31</v>
      </c>
      <c r="B28" s="4"/>
    </row>
    <row r="29" spans="1:9" x14ac:dyDescent="0.25">
      <c r="B29" t="s">
        <v>47</v>
      </c>
      <c r="H29" s="26">
        <v>0</v>
      </c>
    </row>
    <row r="30" spans="1:9" x14ac:dyDescent="0.25">
      <c r="B30" t="s">
        <v>39</v>
      </c>
      <c r="H30" s="27">
        <f>SUM(H29:H29)</f>
        <v>0</v>
      </c>
    </row>
    <row r="31" spans="1:9" x14ac:dyDescent="0.25">
      <c r="H31" s="27"/>
    </row>
    <row r="32" spans="1:9" x14ac:dyDescent="0.25">
      <c r="A32" s="75" t="s">
        <v>49</v>
      </c>
      <c r="B32" s="75"/>
      <c r="C32" s="75"/>
      <c r="D32" s="75"/>
      <c r="H32" s="27"/>
    </row>
    <row r="33" spans="1:10" s="9" customFormat="1" x14ac:dyDescent="0.25">
      <c r="A33" s="8" t="s">
        <v>13</v>
      </c>
      <c r="B33" s="8" t="s">
        <v>41</v>
      </c>
      <c r="C33" s="8"/>
      <c r="D33" s="8"/>
      <c r="H33" s="31">
        <v>46.73</v>
      </c>
      <c r="I33" s="22"/>
      <c r="J33" s="32"/>
    </row>
    <row r="34" spans="1:10" s="9" customFormat="1" x14ac:dyDescent="0.25">
      <c r="A34" s="8" t="s">
        <v>13</v>
      </c>
      <c r="B34" s="8" t="s">
        <v>46</v>
      </c>
      <c r="C34" s="8"/>
      <c r="D34" s="8"/>
      <c r="H34" s="31">
        <v>345.6</v>
      </c>
      <c r="I34" s="22"/>
      <c r="J34" s="32"/>
    </row>
    <row r="35" spans="1:10" x14ac:dyDescent="0.25">
      <c r="A35" t="s">
        <v>43</v>
      </c>
      <c r="B35" t="s">
        <v>12</v>
      </c>
      <c r="H35" s="30">
        <v>82.28</v>
      </c>
    </row>
    <row r="36" spans="1:10" x14ac:dyDescent="0.25">
      <c r="A36">
        <v>300046</v>
      </c>
      <c r="B36" t="s">
        <v>51</v>
      </c>
      <c r="H36" s="30">
        <v>50</v>
      </c>
    </row>
    <row r="37" spans="1:10" x14ac:dyDescent="0.25">
      <c r="A37">
        <v>300044</v>
      </c>
      <c r="B37" t="s">
        <v>50</v>
      </c>
      <c r="H37" s="30">
        <v>225</v>
      </c>
    </row>
    <row r="38" spans="1:10" x14ac:dyDescent="0.25">
      <c r="A38">
        <v>300045</v>
      </c>
      <c r="B38" t="s">
        <v>52</v>
      </c>
      <c r="H38" s="30">
        <v>113.8</v>
      </c>
    </row>
    <row r="39" spans="1:10" x14ac:dyDescent="0.25">
      <c r="A39" t="s">
        <v>53</v>
      </c>
      <c r="B39" t="s">
        <v>29</v>
      </c>
      <c r="H39" s="30">
        <v>20</v>
      </c>
    </row>
    <row r="40" spans="1:10" x14ac:dyDescent="0.25">
      <c r="A40" t="s">
        <v>53</v>
      </c>
      <c r="B40" t="s">
        <v>42</v>
      </c>
      <c r="H40" s="30">
        <v>307.54000000000002</v>
      </c>
    </row>
    <row r="41" spans="1:10" x14ac:dyDescent="0.25">
      <c r="B41" t="s">
        <v>33</v>
      </c>
      <c r="H41" s="27">
        <f>SUM(H33:H40)</f>
        <v>1190.95</v>
      </c>
    </row>
    <row r="42" spans="1:10" x14ac:dyDescent="0.25">
      <c r="H42" s="27"/>
    </row>
    <row r="43" spans="1:10" x14ac:dyDescent="0.25">
      <c r="H43" s="27"/>
    </row>
    <row r="44" spans="1:10" x14ac:dyDescent="0.25">
      <c r="A44" t="s">
        <v>32</v>
      </c>
    </row>
    <row r="45" spans="1:10" x14ac:dyDescent="0.25">
      <c r="C45" s="70" t="s">
        <v>34</v>
      </c>
      <c r="D45" s="70"/>
      <c r="E45" s="70"/>
      <c r="F45" s="70"/>
      <c r="G45" s="70"/>
      <c r="H45" s="70"/>
      <c r="I45" s="16">
        <f>SUM(I7)</f>
        <v>20045.080000000002</v>
      </c>
    </row>
    <row r="46" spans="1:10" x14ac:dyDescent="0.25">
      <c r="C46" s="71" t="s">
        <v>35</v>
      </c>
      <c r="D46" s="71"/>
      <c r="E46" s="71"/>
      <c r="F46" s="71"/>
      <c r="G46" s="71"/>
      <c r="H46" s="71"/>
      <c r="I46" s="20">
        <v>12921.87</v>
      </c>
    </row>
    <row r="47" spans="1:10" x14ac:dyDescent="0.25">
      <c r="E47" s="12"/>
      <c r="F47" s="12"/>
      <c r="G47" s="12"/>
      <c r="H47" s="28" t="s">
        <v>36</v>
      </c>
      <c r="I47" s="17">
        <f>SUM(I45:I46)</f>
        <v>32966.950000000004</v>
      </c>
    </row>
    <row r="48" spans="1:10" x14ac:dyDescent="0.25">
      <c r="E48" s="14" t="s">
        <v>37</v>
      </c>
      <c r="F48" s="14"/>
      <c r="G48" s="14"/>
      <c r="H48" s="29"/>
      <c r="I48" s="20">
        <f>SUM(H30)</f>
        <v>0</v>
      </c>
    </row>
    <row r="49" spans="5:9" x14ac:dyDescent="0.25">
      <c r="E49" s="14" t="s">
        <v>38</v>
      </c>
      <c r="F49" s="14"/>
      <c r="G49" s="14"/>
      <c r="H49" s="29"/>
      <c r="I49" s="18"/>
    </row>
    <row r="50" spans="5:9" x14ac:dyDescent="0.25">
      <c r="E50" s="12"/>
      <c r="F50" s="12"/>
      <c r="G50" s="12"/>
      <c r="H50" s="29"/>
      <c r="I50" s="19">
        <f>I47-I48+I49</f>
        <v>32966.950000000004</v>
      </c>
    </row>
    <row r="51" spans="5:9" x14ac:dyDescent="0.25">
      <c r="E51" s="15"/>
      <c r="F51" s="15"/>
      <c r="G51" s="15"/>
      <c r="H51" s="28"/>
      <c r="I51" s="20"/>
    </row>
    <row r="52" spans="5:9" ht="15.75" thickBot="1" x14ac:dyDescent="0.3">
      <c r="E52" s="13"/>
      <c r="F52" s="13"/>
      <c r="G52" s="13"/>
      <c r="H52" s="28"/>
      <c r="I52" s="21">
        <f>SUM(I49:I51)</f>
        <v>32966.950000000004</v>
      </c>
    </row>
    <row r="53" spans="5:9" ht="15.75" thickTop="1" x14ac:dyDescent="0.25"/>
  </sheetData>
  <mergeCells count="7">
    <mergeCell ref="C46:H46"/>
    <mergeCell ref="A32:D32"/>
    <mergeCell ref="A1:D1"/>
    <mergeCell ref="A7:E7"/>
    <mergeCell ref="B10:D10"/>
    <mergeCell ref="B11:D11"/>
    <mergeCell ref="C45:H45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opLeftCell="A13" workbookViewId="0">
      <selection activeCell="J24" sqref="J24"/>
    </sheetView>
  </sheetViews>
  <sheetFormatPr defaultRowHeight="15" x14ac:dyDescent="0.25"/>
  <cols>
    <col min="1" max="1" width="9.28515625" customWidth="1"/>
    <col min="5" max="5" width="3.140625" customWidth="1"/>
    <col min="6" max="6" width="10.140625" bestFit="1" customWidth="1"/>
    <col min="7" max="7" width="3.140625" customWidth="1"/>
    <col min="8" max="8" width="11.5703125" style="26" bestFit="1" customWidth="1"/>
    <col min="9" max="9" width="11.5703125" style="16" bestFit="1" customWidth="1"/>
    <col min="10" max="10" width="9.140625" style="11"/>
  </cols>
  <sheetData>
    <row r="1" spans="1:10" ht="18.75" x14ac:dyDescent="0.3">
      <c r="A1" s="74" t="s">
        <v>48</v>
      </c>
      <c r="B1" s="74"/>
      <c r="C1" s="74"/>
      <c r="D1" s="74"/>
    </row>
    <row r="3" spans="1:10" ht="15.75" x14ac:dyDescent="0.25">
      <c r="A3" s="7" t="s">
        <v>1</v>
      </c>
      <c r="B3" s="7"/>
      <c r="C3" s="7"/>
      <c r="D3" s="7"/>
      <c r="F3" s="1"/>
      <c r="I3" s="22">
        <f>SUM('May 2015'!I45)</f>
        <v>20045.080000000002</v>
      </c>
    </row>
    <row r="4" spans="1:10" x14ac:dyDescent="0.25">
      <c r="A4" s="5"/>
      <c r="B4" s="8" t="s">
        <v>2</v>
      </c>
      <c r="C4" s="8"/>
      <c r="D4" s="9"/>
      <c r="F4" s="2">
        <v>42155</v>
      </c>
    </row>
    <row r="5" spans="1:10" x14ac:dyDescent="0.25">
      <c r="B5" t="s">
        <v>3</v>
      </c>
      <c r="F5" s="2">
        <v>42155</v>
      </c>
    </row>
    <row r="6" spans="1:10" x14ac:dyDescent="0.25">
      <c r="B6" t="s">
        <v>55</v>
      </c>
      <c r="H6" s="26">
        <v>8.75</v>
      </c>
    </row>
    <row r="7" spans="1:10" x14ac:dyDescent="0.25">
      <c r="A7" s="75" t="s">
        <v>5</v>
      </c>
      <c r="B7" s="75"/>
      <c r="C7" s="75"/>
      <c r="D7" s="75"/>
      <c r="E7" s="75"/>
      <c r="I7" s="23">
        <f>SUM(I3+H6)</f>
        <v>20053.830000000002</v>
      </c>
    </row>
    <row r="9" spans="1:10" ht="15.75" x14ac:dyDescent="0.25">
      <c r="A9" s="7" t="s">
        <v>15</v>
      </c>
      <c r="B9" s="7"/>
      <c r="C9" s="7"/>
      <c r="D9" s="7"/>
    </row>
    <row r="10" spans="1:10" x14ac:dyDescent="0.25">
      <c r="A10" s="5"/>
      <c r="B10" s="72" t="s">
        <v>6</v>
      </c>
      <c r="C10" s="72"/>
      <c r="D10" s="72"/>
      <c r="F10" s="2">
        <v>42155</v>
      </c>
      <c r="I10" s="22">
        <f>SUM('May 2015'!I46)</f>
        <v>12921.87</v>
      </c>
    </row>
    <row r="11" spans="1:10" x14ac:dyDescent="0.25">
      <c r="B11" s="73" t="s">
        <v>20</v>
      </c>
      <c r="C11" s="73"/>
      <c r="D11" s="73"/>
      <c r="F11" s="2">
        <v>42155</v>
      </c>
      <c r="I11" s="16">
        <v>0</v>
      </c>
    </row>
    <row r="12" spans="1:10" x14ac:dyDescent="0.25">
      <c r="B12" t="s">
        <v>55</v>
      </c>
      <c r="H12" s="26">
        <v>6.2</v>
      </c>
    </row>
    <row r="13" spans="1:10" s="9" customFormat="1" x14ac:dyDescent="0.25">
      <c r="B13" s="9" t="s">
        <v>7</v>
      </c>
      <c r="H13" s="30">
        <f>SUM(H12:H12)</f>
        <v>6.2</v>
      </c>
      <c r="I13" s="22"/>
      <c r="J13" s="32"/>
    </row>
    <row r="14" spans="1:10" x14ac:dyDescent="0.25">
      <c r="I14" s="23">
        <f>SUM(I10+H13)</f>
        <v>12928.070000000002</v>
      </c>
    </row>
    <row r="15" spans="1:10" x14ac:dyDescent="0.25">
      <c r="B15" t="s">
        <v>8</v>
      </c>
      <c r="F15" s="2">
        <v>42155</v>
      </c>
    </row>
    <row r="16" spans="1:10" x14ac:dyDescent="0.25">
      <c r="B16" t="s">
        <v>41</v>
      </c>
      <c r="H16" s="26">
        <v>46.73</v>
      </c>
    </row>
    <row r="17" spans="1:9" x14ac:dyDescent="0.25">
      <c r="A17" t="s">
        <v>13</v>
      </c>
      <c r="B17" t="s">
        <v>29</v>
      </c>
      <c r="H17" s="26">
        <v>20</v>
      </c>
    </row>
    <row r="18" spans="1:9" x14ac:dyDescent="0.25">
      <c r="A18" t="s">
        <v>13</v>
      </c>
      <c r="B18" t="s">
        <v>42</v>
      </c>
      <c r="H18" s="26">
        <v>307.54000000000002</v>
      </c>
    </row>
    <row r="19" spans="1:9" x14ac:dyDescent="0.25">
      <c r="A19" t="s">
        <v>13</v>
      </c>
      <c r="B19" t="s">
        <v>46</v>
      </c>
      <c r="H19" s="26">
        <v>345.6</v>
      </c>
    </row>
    <row r="20" spans="1:9" x14ac:dyDescent="0.25">
      <c r="A20">
        <v>300044</v>
      </c>
      <c r="B20" t="s">
        <v>50</v>
      </c>
      <c r="H20" s="30">
        <v>225</v>
      </c>
    </row>
    <row r="21" spans="1:9" x14ac:dyDescent="0.25">
      <c r="A21">
        <v>300045</v>
      </c>
      <c r="B21" t="s">
        <v>52</v>
      </c>
      <c r="H21" s="30">
        <v>113.8</v>
      </c>
    </row>
    <row r="22" spans="1:9" x14ac:dyDescent="0.25">
      <c r="A22" t="s">
        <v>43</v>
      </c>
      <c r="B22" t="s">
        <v>12</v>
      </c>
      <c r="H22" s="26">
        <v>82.28</v>
      </c>
    </row>
    <row r="23" spans="1:9" x14ac:dyDescent="0.25">
      <c r="A23" t="s">
        <v>44</v>
      </c>
      <c r="H23" s="26">
        <v>0</v>
      </c>
    </row>
    <row r="24" spans="1:9" x14ac:dyDescent="0.25">
      <c r="B24" t="s">
        <v>27</v>
      </c>
      <c r="I24" s="27">
        <f>SUM(H16:H23)</f>
        <v>1140.95</v>
      </c>
    </row>
    <row r="26" spans="1:9" x14ac:dyDescent="0.25">
      <c r="A26" s="4" t="s">
        <v>31</v>
      </c>
      <c r="B26" s="4"/>
    </row>
    <row r="27" spans="1:9" x14ac:dyDescent="0.25">
      <c r="A27">
        <v>300046</v>
      </c>
      <c r="B27" t="s">
        <v>51</v>
      </c>
      <c r="H27" s="30">
        <v>50</v>
      </c>
    </row>
    <row r="28" spans="1:9" x14ac:dyDescent="0.25">
      <c r="B28" t="s">
        <v>39</v>
      </c>
      <c r="H28" s="31">
        <f>SUM(H27:H27)</f>
        <v>50</v>
      </c>
    </row>
    <row r="29" spans="1:9" x14ac:dyDescent="0.25">
      <c r="H29" s="27"/>
      <c r="I29" s="16">
        <f>SUM(I24+H28)</f>
        <v>1190.95</v>
      </c>
    </row>
    <row r="30" spans="1:9" x14ac:dyDescent="0.25">
      <c r="B30" s="6" t="s">
        <v>28</v>
      </c>
      <c r="C30" s="6"/>
      <c r="D30" s="6"/>
      <c r="E30" s="6"/>
      <c r="F30" s="6"/>
      <c r="G30" s="6"/>
      <c r="I30" s="25">
        <f>SUM(I14-I24)</f>
        <v>11787.12</v>
      </c>
    </row>
    <row r="31" spans="1:9" x14ac:dyDescent="0.25">
      <c r="A31" s="75" t="s">
        <v>54</v>
      </c>
      <c r="B31" s="75"/>
      <c r="C31" s="75"/>
      <c r="D31" s="75"/>
      <c r="H31" s="27"/>
    </row>
    <row r="32" spans="1:9" x14ac:dyDescent="0.25">
      <c r="H32" s="30"/>
    </row>
    <row r="33" spans="1:9" x14ac:dyDescent="0.25">
      <c r="A33" t="s">
        <v>13</v>
      </c>
      <c r="B33" t="s">
        <v>41</v>
      </c>
      <c r="H33" s="26">
        <v>46.73</v>
      </c>
    </row>
    <row r="34" spans="1:9" x14ac:dyDescent="0.25">
      <c r="A34" t="s">
        <v>13</v>
      </c>
      <c r="B34" t="s">
        <v>46</v>
      </c>
      <c r="H34" s="26">
        <v>345.6</v>
      </c>
    </row>
    <row r="35" spans="1:9" x14ac:dyDescent="0.25">
      <c r="A35" t="s">
        <v>13</v>
      </c>
      <c r="B35" t="s">
        <v>56</v>
      </c>
      <c r="H35" s="30">
        <v>133.52000000000001</v>
      </c>
    </row>
    <row r="36" spans="1:9" x14ac:dyDescent="0.25">
      <c r="A36" t="s">
        <v>13</v>
      </c>
      <c r="B36" t="s">
        <v>57</v>
      </c>
      <c r="H36" s="30">
        <v>15</v>
      </c>
    </row>
    <row r="37" spans="1:9" x14ac:dyDescent="0.25">
      <c r="A37">
        <v>300047</v>
      </c>
      <c r="B37" t="s">
        <v>52</v>
      </c>
      <c r="H37" s="30">
        <v>133.51</v>
      </c>
    </row>
    <row r="38" spans="1:9" x14ac:dyDescent="0.25">
      <c r="A38">
        <v>300048</v>
      </c>
      <c r="B38" t="s">
        <v>58</v>
      </c>
      <c r="H38" s="30">
        <v>216</v>
      </c>
    </row>
    <row r="39" spans="1:9" x14ac:dyDescent="0.25">
      <c r="B39" t="s">
        <v>44</v>
      </c>
      <c r="H39" s="30"/>
    </row>
    <row r="40" spans="1:9" x14ac:dyDescent="0.25">
      <c r="H40" s="27">
        <f>SUM(H32:H38)</f>
        <v>890.36</v>
      </c>
    </row>
    <row r="41" spans="1:9" x14ac:dyDescent="0.25">
      <c r="H41" s="27"/>
    </row>
    <row r="42" spans="1:9" x14ac:dyDescent="0.25">
      <c r="A42" t="s">
        <v>32</v>
      </c>
    </row>
    <row r="43" spans="1:9" x14ac:dyDescent="0.25">
      <c r="C43" s="70" t="s">
        <v>34</v>
      </c>
      <c r="D43" s="70"/>
      <c r="E43" s="70"/>
      <c r="F43" s="70"/>
      <c r="G43" s="70"/>
      <c r="H43" s="70"/>
      <c r="I43" s="16">
        <f>SUM(I7)</f>
        <v>20053.830000000002</v>
      </c>
    </row>
    <row r="44" spans="1:9" s="11" customFormat="1" x14ac:dyDescent="0.25">
      <c r="A44"/>
      <c r="B44"/>
      <c r="C44" s="71" t="s">
        <v>35</v>
      </c>
      <c r="D44" s="71"/>
      <c r="E44" s="71"/>
      <c r="F44" s="71"/>
      <c r="G44" s="71"/>
      <c r="H44" s="71"/>
      <c r="I44" s="20">
        <f>SUM(I30)</f>
        <v>11787.12</v>
      </c>
    </row>
    <row r="45" spans="1:9" s="11" customFormat="1" x14ac:dyDescent="0.25">
      <c r="A45"/>
      <c r="B45"/>
      <c r="C45"/>
      <c r="D45"/>
      <c r="E45" s="12"/>
      <c r="F45" s="12"/>
      <c r="G45" s="12"/>
      <c r="H45" s="28" t="s">
        <v>36</v>
      </c>
      <c r="I45" s="17">
        <f>SUM(I43:I44)</f>
        <v>31840.950000000004</v>
      </c>
    </row>
    <row r="46" spans="1:9" s="11" customFormat="1" x14ac:dyDescent="0.25">
      <c r="A46"/>
      <c r="B46"/>
      <c r="C46"/>
      <c r="D46"/>
      <c r="E46" s="14" t="s">
        <v>37</v>
      </c>
      <c r="F46" s="14"/>
      <c r="G46" s="14"/>
      <c r="H46" s="29"/>
      <c r="I46" s="20">
        <f>SUM(H28)</f>
        <v>50</v>
      </c>
    </row>
    <row r="47" spans="1:9" s="11" customFormat="1" x14ac:dyDescent="0.25">
      <c r="A47"/>
      <c r="B47"/>
      <c r="C47"/>
      <c r="D47"/>
      <c r="E47" s="14" t="s">
        <v>38</v>
      </c>
      <c r="F47" s="14"/>
      <c r="G47" s="14"/>
      <c r="H47" s="29"/>
      <c r="I47" s="18"/>
    </row>
    <row r="48" spans="1:9" s="11" customFormat="1" x14ac:dyDescent="0.25">
      <c r="A48"/>
      <c r="B48"/>
      <c r="C48"/>
      <c r="D48"/>
      <c r="E48" s="12"/>
      <c r="F48" s="12"/>
      <c r="G48" s="12"/>
      <c r="H48" s="29"/>
      <c r="I48" s="19">
        <f>I45-I46+I47</f>
        <v>31790.950000000004</v>
      </c>
    </row>
    <row r="49" spans="1:9" s="11" customFormat="1" x14ac:dyDescent="0.25">
      <c r="A49"/>
      <c r="B49"/>
      <c r="C49"/>
      <c r="D49"/>
      <c r="E49" s="15"/>
      <c r="F49" s="15"/>
      <c r="G49" s="15"/>
      <c r="H49" s="28"/>
      <c r="I49" s="20"/>
    </row>
    <row r="50" spans="1:9" s="11" customFormat="1" ht="15.75" thickBot="1" x14ac:dyDescent="0.3">
      <c r="A50"/>
      <c r="B50"/>
      <c r="C50"/>
      <c r="D50"/>
      <c r="E50" s="13"/>
      <c r="F50" s="13"/>
      <c r="G50" s="13"/>
      <c r="H50" s="28"/>
      <c r="I50" s="21">
        <f>SUM(I47:I49)</f>
        <v>31790.950000000004</v>
      </c>
    </row>
    <row r="51" spans="1:9" s="11" customFormat="1" ht="15.75" thickTop="1" x14ac:dyDescent="0.25">
      <c r="A51"/>
      <c r="B51"/>
      <c r="C51"/>
      <c r="D51"/>
      <c r="E51"/>
      <c r="F51"/>
      <c r="G51"/>
      <c r="H51" s="26"/>
      <c r="I51" s="16"/>
    </row>
  </sheetData>
  <mergeCells count="7">
    <mergeCell ref="C44:H44"/>
    <mergeCell ref="A31:D31"/>
    <mergeCell ref="A1:D1"/>
    <mergeCell ref="A7:E7"/>
    <mergeCell ref="B10:D10"/>
    <mergeCell ref="B11:D11"/>
    <mergeCell ref="C43:H43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workbookViewId="0">
      <selection sqref="A1:D1"/>
    </sheetView>
  </sheetViews>
  <sheetFormatPr defaultRowHeight="15" x14ac:dyDescent="0.25"/>
  <cols>
    <col min="1" max="1" width="9.28515625" customWidth="1"/>
    <col min="5" max="5" width="3.140625" customWidth="1"/>
    <col min="6" max="6" width="10.140625" bestFit="1" customWidth="1"/>
    <col min="7" max="7" width="3.140625" customWidth="1"/>
    <col min="8" max="8" width="10.140625" style="3" bestFit="1" customWidth="1"/>
    <col min="9" max="9" width="11.5703125" style="3" bestFit="1" customWidth="1"/>
    <col min="10" max="10" width="11.5703125" bestFit="1" customWidth="1"/>
  </cols>
  <sheetData>
    <row r="1" spans="1:10" ht="18.75" x14ac:dyDescent="0.3">
      <c r="A1" s="74" t="s">
        <v>68</v>
      </c>
      <c r="B1" s="74"/>
      <c r="C1" s="74"/>
      <c r="D1" s="74"/>
    </row>
    <row r="3" spans="1:10" ht="15.75" x14ac:dyDescent="0.25">
      <c r="A3" s="7" t="s">
        <v>1</v>
      </c>
      <c r="B3" s="7"/>
      <c r="C3" s="7"/>
      <c r="D3" s="7"/>
      <c r="F3" s="1"/>
      <c r="J3" s="9">
        <f>SUM('June 2015'!I43)</f>
        <v>20053.830000000002</v>
      </c>
    </row>
    <row r="4" spans="1:10" x14ac:dyDescent="0.25">
      <c r="A4" s="5"/>
      <c r="B4" s="8" t="s">
        <v>2</v>
      </c>
      <c r="C4" s="8"/>
      <c r="D4" s="9"/>
      <c r="F4" s="2">
        <v>42185</v>
      </c>
    </row>
    <row r="5" spans="1:10" x14ac:dyDescent="0.25">
      <c r="B5" t="s">
        <v>3</v>
      </c>
      <c r="F5" s="2">
        <v>42185</v>
      </c>
    </row>
    <row r="6" spans="1:10" x14ac:dyDescent="0.25">
      <c r="B6" t="s">
        <v>4</v>
      </c>
      <c r="I6" s="3">
        <v>0</v>
      </c>
    </row>
    <row r="7" spans="1:10" x14ac:dyDescent="0.25">
      <c r="A7" s="75" t="s">
        <v>5</v>
      </c>
      <c r="B7" s="75"/>
      <c r="C7" s="75"/>
      <c r="D7" s="75"/>
      <c r="E7" s="75"/>
      <c r="J7" s="38">
        <f>SUM(J3+I6)</f>
        <v>20053.830000000002</v>
      </c>
    </row>
    <row r="9" spans="1:10" ht="15.75" x14ac:dyDescent="0.25">
      <c r="A9" s="7" t="s">
        <v>15</v>
      </c>
      <c r="B9" s="7"/>
      <c r="C9" s="7"/>
      <c r="D9" s="7"/>
    </row>
    <row r="10" spans="1:10" x14ac:dyDescent="0.25">
      <c r="A10" s="5"/>
      <c r="B10" s="72" t="s">
        <v>6</v>
      </c>
      <c r="C10" s="72"/>
      <c r="D10" s="72"/>
      <c r="F10" s="2">
        <v>42185</v>
      </c>
      <c r="J10" s="41">
        <f>SUM('June 2015'!I44)</f>
        <v>11787.12</v>
      </c>
    </row>
    <row r="11" spans="1:10" x14ac:dyDescent="0.25">
      <c r="B11" s="73" t="s">
        <v>20</v>
      </c>
      <c r="C11" s="73"/>
      <c r="D11" s="73"/>
      <c r="F11" s="2">
        <v>42185</v>
      </c>
    </row>
    <row r="12" spans="1:10" x14ac:dyDescent="0.25">
      <c r="A12" s="6"/>
      <c r="B12" s="6"/>
      <c r="C12" s="6"/>
    </row>
    <row r="13" spans="1:10" x14ac:dyDescent="0.25">
      <c r="B13" t="s">
        <v>4</v>
      </c>
    </row>
    <row r="15" spans="1:10" x14ac:dyDescent="0.25">
      <c r="B15" t="s">
        <v>7</v>
      </c>
      <c r="I15" s="40">
        <f>SUM(H13:H14)</f>
        <v>0</v>
      </c>
    </row>
    <row r="16" spans="1:10" x14ac:dyDescent="0.25">
      <c r="J16" s="38">
        <f>SUM(J10+I15)</f>
        <v>11787.12</v>
      </c>
    </row>
    <row r="17" spans="1:10" x14ac:dyDescent="0.25">
      <c r="B17" t="s">
        <v>8</v>
      </c>
      <c r="F17" s="2">
        <v>42185</v>
      </c>
    </row>
    <row r="18" spans="1:10" x14ac:dyDescent="0.25">
      <c r="B18" t="s">
        <v>41</v>
      </c>
      <c r="I18" s="3">
        <v>46.73</v>
      </c>
    </row>
    <row r="19" spans="1:10" x14ac:dyDescent="0.25">
      <c r="B19" t="s">
        <v>46</v>
      </c>
      <c r="I19" s="3">
        <v>345.6</v>
      </c>
    </row>
    <row r="20" spans="1:10" x14ac:dyDescent="0.25">
      <c r="B20" t="s">
        <v>12</v>
      </c>
      <c r="I20" s="3">
        <v>79.62</v>
      </c>
    </row>
    <row r="21" spans="1:10" x14ac:dyDescent="0.25">
      <c r="B21" t="s">
        <v>27</v>
      </c>
      <c r="I21" s="39">
        <f>SUM(I18:I19)</f>
        <v>392.33000000000004</v>
      </c>
    </row>
    <row r="23" spans="1:10" x14ac:dyDescent="0.25">
      <c r="B23" s="6" t="s">
        <v>28</v>
      </c>
      <c r="C23" s="6"/>
      <c r="D23" s="6"/>
      <c r="E23" s="6"/>
      <c r="F23" s="6"/>
      <c r="G23" s="6"/>
      <c r="J23" s="10">
        <f>SUM(J10+I15-I21)</f>
        <v>11394.79</v>
      </c>
    </row>
    <row r="25" spans="1:10" x14ac:dyDescent="0.25">
      <c r="A25" s="75"/>
      <c r="B25" s="75"/>
      <c r="C25" s="75"/>
      <c r="D25" s="75"/>
    </row>
    <row r="26" spans="1:10" x14ac:dyDescent="0.25">
      <c r="A26" s="4" t="s">
        <v>31</v>
      </c>
      <c r="B26" s="4"/>
      <c r="H26" s="26"/>
      <c r="I26" s="16"/>
      <c r="J26" s="11"/>
    </row>
    <row r="27" spans="1:10" x14ac:dyDescent="0.25">
      <c r="A27" t="s">
        <v>13</v>
      </c>
      <c r="B27" t="s">
        <v>56</v>
      </c>
      <c r="H27" s="30">
        <v>133.52000000000001</v>
      </c>
      <c r="I27" s="16"/>
      <c r="J27" s="11"/>
    </row>
    <row r="28" spans="1:10" x14ac:dyDescent="0.25">
      <c r="A28" t="s">
        <v>13</v>
      </c>
      <c r="B28" t="s">
        <v>57</v>
      </c>
      <c r="H28" s="30">
        <v>15</v>
      </c>
      <c r="I28" s="16"/>
      <c r="J28" s="11"/>
    </row>
    <row r="29" spans="1:10" x14ac:dyDescent="0.25">
      <c r="A29">
        <v>300047</v>
      </c>
      <c r="B29" t="s">
        <v>52</v>
      </c>
      <c r="H29" s="30">
        <v>133.51</v>
      </c>
      <c r="I29" s="16"/>
      <c r="J29" s="11"/>
    </row>
    <row r="30" spans="1:10" x14ac:dyDescent="0.25">
      <c r="A30">
        <v>300048</v>
      </c>
      <c r="B30" t="s">
        <v>58</v>
      </c>
      <c r="H30" s="30">
        <v>216</v>
      </c>
      <c r="I30" s="16"/>
      <c r="J30" s="11"/>
    </row>
    <row r="31" spans="1:10" x14ac:dyDescent="0.25">
      <c r="A31">
        <v>300046</v>
      </c>
      <c r="B31" t="s">
        <v>51</v>
      </c>
      <c r="H31" s="30">
        <v>50</v>
      </c>
      <c r="I31" s="16"/>
      <c r="J31" s="11"/>
    </row>
    <row r="32" spans="1:10" x14ac:dyDescent="0.25">
      <c r="A32">
        <v>300049</v>
      </c>
      <c r="B32" t="s">
        <v>59</v>
      </c>
      <c r="H32" s="30">
        <v>25</v>
      </c>
      <c r="I32" s="16"/>
      <c r="J32" s="11"/>
    </row>
    <row r="33" spans="1:10" x14ac:dyDescent="0.25">
      <c r="B33" t="s">
        <v>39</v>
      </c>
      <c r="H33" s="31"/>
      <c r="I33" s="23">
        <f>SUM(H27:H32)</f>
        <v>573.03</v>
      </c>
      <c r="J33" s="11"/>
    </row>
    <row r="34" spans="1:10" x14ac:dyDescent="0.25">
      <c r="H34" s="27"/>
      <c r="J34" s="11"/>
    </row>
    <row r="35" spans="1:10" ht="17.25" x14ac:dyDescent="0.4">
      <c r="B35" s="34" t="s">
        <v>28</v>
      </c>
      <c r="C35" s="34"/>
      <c r="D35" s="34"/>
      <c r="E35" s="34"/>
      <c r="F35" s="34"/>
      <c r="G35" s="34"/>
      <c r="H35" s="26"/>
      <c r="I35" s="25"/>
      <c r="J35" s="42">
        <f>SUM(J23-I33)</f>
        <v>10821.76</v>
      </c>
    </row>
    <row r="36" spans="1:10" x14ac:dyDescent="0.25">
      <c r="A36" t="s">
        <v>32</v>
      </c>
      <c r="H36" s="26"/>
      <c r="I36" s="16"/>
      <c r="J36" s="11"/>
    </row>
    <row r="37" spans="1:10" x14ac:dyDescent="0.25">
      <c r="C37" s="70" t="s">
        <v>34</v>
      </c>
      <c r="D37" s="70"/>
      <c r="E37" s="70"/>
      <c r="F37" s="70"/>
      <c r="G37" s="70"/>
      <c r="H37" s="70"/>
      <c r="I37" s="16">
        <v>20053.830000000002</v>
      </c>
      <c r="J37" s="11"/>
    </row>
    <row r="38" spans="1:10" s="11" customFormat="1" x14ac:dyDescent="0.25">
      <c r="A38"/>
      <c r="B38"/>
      <c r="C38" s="71" t="s">
        <v>35</v>
      </c>
      <c r="D38" s="71"/>
      <c r="E38" s="71"/>
      <c r="F38" s="71"/>
      <c r="G38" s="71"/>
      <c r="H38" s="71"/>
      <c r="I38" s="20">
        <v>11315.17</v>
      </c>
    </row>
    <row r="39" spans="1:10" s="11" customFormat="1" x14ac:dyDescent="0.25">
      <c r="A39"/>
      <c r="B39"/>
      <c r="C39"/>
      <c r="D39"/>
      <c r="E39" s="12"/>
      <c r="F39" s="12"/>
      <c r="G39" s="12"/>
      <c r="H39" s="28" t="s">
        <v>36</v>
      </c>
      <c r="I39" s="17">
        <f>SUM(I37:I38)</f>
        <v>31369</v>
      </c>
    </row>
    <row r="40" spans="1:10" s="11" customFormat="1" x14ac:dyDescent="0.25">
      <c r="A40"/>
      <c r="B40"/>
      <c r="C40"/>
      <c r="D40"/>
      <c r="E40" s="33" t="s">
        <v>37</v>
      </c>
      <c r="F40" s="33"/>
      <c r="G40" s="33"/>
      <c r="H40" s="29"/>
      <c r="I40" s="20">
        <v>573.03</v>
      </c>
    </row>
    <row r="41" spans="1:10" s="11" customFormat="1" x14ac:dyDescent="0.25">
      <c r="A41"/>
      <c r="B41"/>
      <c r="C41"/>
      <c r="D41"/>
      <c r="E41" s="33" t="s">
        <v>38</v>
      </c>
      <c r="F41" s="33"/>
      <c r="G41" s="33"/>
      <c r="H41" s="29"/>
      <c r="I41" s="18"/>
    </row>
    <row r="42" spans="1:10" s="11" customFormat="1" x14ac:dyDescent="0.25">
      <c r="A42"/>
      <c r="B42"/>
      <c r="C42"/>
      <c r="D42"/>
      <c r="E42" s="12"/>
      <c r="F42" s="12"/>
      <c r="G42" s="12"/>
      <c r="H42" s="29"/>
      <c r="I42" s="19">
        <f>I39-I40+I41</f>
        <v>30795.97</v>
      </c>
    </row>
    <row r="43" spans="1:10" s="11" customFormat="1" x14ac:dyDescent="0.25">
      <c r="A43"/>
      <c r="B43"/>
      <c r="C43"/>
      <c r="D43"/>
      <c r="E43" s="15"/>
      <c r="F43" s="15"/>
      <c r="G43" s="15"/>
      <c r="H43" s="28"/>
      <c r="I43" s="20"/>
    </row>
    <row r="44" spans="1:10" s="11" customFormat="1" ht="15.75" thickBot="1" x14ac:dyDescent="0.3">
      <c r="A44"/>
      <c r="B44"/>
      <c r="C44"/>
      <c r="D44"/>
      <c r="E44" s="13"/>
      <c r="F44" s="13"/>
      <c r="G44" s="13"/>
      <c r="H44" s="28"/>
      <c r="I44" s="21">
        <f>SUM(I41:I43)</f>
        <v>30795.97</v>
      </c>
    </row>
    <row r="45" spans="1:10" s="11" customFormat="1" ht="15.75" thickTop="1" x14ac:dyDescent="0.25">
      <c r="A45"/>
      <c r="B45"/>
      <c r="C45"/>
      <c r="D45"/>
      <c r="E45"/>
      <c r="F45"/>
      <c r="G45"/>
      <c r="H45" s="26"/>
      <c r="I45" s="16"/>
    </row>
    <row r="46" spans="1:10" x14ac:dyDescent="0.25">
      <c r="H46" s="26"/>
      <c r="I46" s="16"/>
      <c r="J46" s="11"/>
    </row>
  </sheetData>
  <mergeCells count="7">
    <mergeCell ref="C37:H37"/>
    <mergeCell ref="C38:H38"/>
    <mergeCell ref="A1:D1"/>
    <mergeCell ref="A7:E7"/>
    <mergeCell ref="B10:D10"/>
    <mergeCell ref="B11:D11"/>
    <mergeCell ref="A25:D25"/>
  </mergeCells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view="pageLayout" topLeftCell="A40" zoomScaleNormal="100" workbookViewId="0">
      <selection activeCell="H36" sqref="H36"/>
    </sheetView>
  </sheetViews>
  <sheetFormatPr defaultRowHeight="15" x14ac:dyDescent="0.25"/>
  <cols>
    <col min="1" max="1" width="9.28515625" customWidth="1"/>
    <col min="5" max="5" width="3.140625" customWidth="1"/>
    <col min="6" max="6" width="10.140625" bestFit="1" customWidth="1"/>
    <col min="7" max="7" width="3.140625" customWidth="1"/>
    <col min="8" max="8" width="11.5703125" style="26" bestFit="1" customWidth="1"/>
    <col min="9" max="9" width="11.5703125" style="16" bestFit="1" customWidth="1"/>
    <col min="10" max="10" width="9.140625" style="11"/>
  </cols>
  <sheetData>
    <row r="1" spans="1:10" ht="18.75" x14ac:dyDescent="0.3">
      <c r="A1" s="74" t="s">
        <v>67</v>
      </c>
      <c r="B1" s="74"/>
      <c r="C1" s="74"/>
      <c r="D1" s="74"/>
    </row>
    <row r="3" spans="1:10" ht="15.75" x14ac:dyDescent="0.25">
      <c r="A3" s="7" t="s">
        <v>1</v>
      </c>
      <c r="B3" s="7"/>
      <c r="C3" s="7"/>
      <c r="D3" s="7"/>
      <c r="F3" s="1"/>
      <c r="I3" s="22">
        <v>20053.830000000002</v>
      </c>
    </row>
    <row r="4" spans="1:10" x14ac:dyDescent="0.25">
      <c r="A4" s="37"/>
      <c r="B4" s="8" t="s">
        <v>2</v>
      </c>
      <c r="C4" s="8"/>
      <c r="D4" s="9"/>
      <c r="F4" s="2">
        <v>42215</v>
      </c>
    </row>
    <row r="5" spans="1:10" x14ac:dyDescent="0.25">
      <c r="B5" t="s">
        <v>3</v>
      </c>
      <c r="F5" s="2">
        <v>42215</v>
      </c>
    </row>
    <row r="7" spans="1:10" x14ac:dyDescent="0.25">
      <c r="A7" s="75" t="s">
        <v>5</v>
      </c>
      <c r="B7" s="75"/>
      <c r="C7" s="75"/>
      <c r="D7" s="75"/>
      <c r="E7" s="75"/>
      <c r="I7" s="23">
        <f>SUM(I3+H6)</f>
        <v>20053.830000000002</v>
      </c>
    </row>
    <row r="9" spans="1:10" ht="15.75" x14ac:dyDescent="0.25">
      <c r="A9" s="7" t="s">
        <v>15</v>
      </c>
      <c r="B9" s="7"/>
      <c r="C9" s="7"/>
      <c r="D9" s="7"/>
    </row>
    <row r="10" spans="1:10" x14ac:dyDescent="0.25">
      <c r="A10" s="37"/>
      <c r="B10" s="72" t="s">
        <v>6</v>
      </c>
      <c r="C10" s="72"/>
      <c r="D10" s="72"/>
      <c r="F10" s="2">
        <v>42215</v>
      </c>
      <c r="I10" s="22">
        <v>11315.17</v>
      </c>
    </row>
    <row r="11" spans="1:10" x14ac:dyDescent="0.25">
      <c r="B11" s="73" t="s">
        <v>20</v>
      </c>
      <c r="C11" s="73"/>
      <c r="D11" s="73"/>
      <c r="F11" s="2">
        <v>42215</v>
      </c>
      <c r="I11" s="16">
        <v>0</v>
      </c>
    </row>
    <row r="12" spans="1:10" x14ac:dyDescent="0.25">
      <c r="H12" s="26">
        <v>0</v>
      </c>
    </row>
    <row r="13" spans="1:10" s="9" customFormat="1" x14ac:dyDescent="0.25">
      <c r="B13" s="9" t="s">
        <v>7</v>
      </c>
      <c r="H13" s="30">
        <f>SUM(H12:H12)</f>
        <v>0</v>
      </c>
      <c r="I13" s="22"/>
      <c r="J13" s="32"/>
    </row>
    <row r="14" spans="1:10" x14ac:dyDescent="0.25">
      <c r="I14" s="23">
        <f>SUM(I10+H13)</f>
        <v>11315.17</v>
      </c>
    </row>
    <row r="15" spans="1:10" x14ac:dyDescent="0.25">
      <c r="B15" t="s">
        <v>8</v>
      </c>
      <c r="F15" s="2">
        <v>42215</v>
      </c>
    </row>
    <row r="16" spans="1:10" x14ac:dyDescent="0.25">
      <c r="B16" t="s">
        <v>41</v>
      </c>
      <c r="H16" s="26">
        <v>46.73</v>
      </c>
    </row>
    <row r="17" spans="1:9" x14ac:dyDescent="0.25">
      <c r="A17" t="s">
        <v>13</v>
      </c>
      <c r="B17" t="s">
        <v>46</v>
      </c>
      <c r="H17" s="26">
        <v>345.6</v>
      </c>
    </row>
    <row r="18" spans="1:9" x14ac:dyDescent="0.25">
      <c r="A18" t="s">
        <v>13</v>
      </c>
      <c r="B18" t="s">
        <v>12</v>
      </c>
      <c r="H18" s="30">
        <v>82.28</v>
      </c>
    </row>
    <row r="19" spans="1:9" x14ac:dyDescent="0.25">
      <c r="A19" t="s">
        <v>53</v>
      </c>
      <c r="B19" t="s">
        <v>60</v>
      </c>
      <c r="H19" s="30">
        <v>15</v>
      </c>
    </row>
    <row r="20" spans="1:9" x14ac:dyDescent="0.25">
      <c r="A20">
        <v>300046</v>
      </c>
      <c r="B20" t="s">
        <v>51</v>
      </c>
      <c r="H20" s="30">
        <v>50</v>
      </c>
    </row>
    <row r="21" spans="1:9" x14ac:dyDescent="0.25">
      <c r="A21">
        <v>300047</v>
      </c>
      <c r="B21" t="s">
        <v>52</v>
      </c>
      <c r="H21" s="26">
        <v>133.51</v>
      </c>
    </row>
    <row r="22" spans="1:9" x14ac:dyDescent="0.25">
      <c r="A22">
        <v>300048</v>
      </c>
      <c r="B22" t="s">
        <v>58</v>
      </c>
      <c r="H22" s="26">
        <v>216</v>
      </c>
    </row>
    <row r="23" spans="1:9" x14ac:dyDescent="0.25">
      <c r="B23" t="s">
        <v>27</v>
      </c>
      <c r="I23" s="27">
        <f>SUM(H16:H22)</f>
        <v>889.12</v>
      </c>
    </row>
    <row r="25" spans="1:9" x14ac:dyDescent="0.25">
      <c r="A25" s="4" t="s">
        <v>31</v>
      </c>
      <c r="B25" s="4"/>
    </row>
    <row r="26" spans="1:9" x14ac:dyDescent="0.25">
      <c r="A26" t="s">
        <v>13</v>
      </c>
      <c r="B26" t="s">
        <v>60</v>
      </c>
      <c r="H26" s="30">
        <v>133.52000000000001</v>
      </c>
    </row>
    <row r="27" spans="1:9" x14ac:dyDescent="0.25">
      <c r="A27">
        <v>300049</v>
      </c>
      <c r="B27" t="s">
        <v>61</v>
      </c>
      <c r="H27" s="26">
        <v>25</v>
      </c>
    </row>
    <row r="28" spans="1:9" x14ac:dyDescent="0.25">
      <c r="B28" t="s">
        <v>39</v>
      </c>
      <c r="H28" s="27">
        <f>SUM(H26:H27)</f>
        <v>158.52000000000001</v>
      </c>
    </row>
    <row r="29" spans="1:9" x14ac:dyDescent="0.25">
      <c r="H29" s="27"/>
      <c r="I29" s="16">
        <f>SUM(I23+H28)</f>
        <v>1047.6400000000001</v>
      </c>
    </row>
    <row r="30" spans="1:9" x14ac:dyDescent="0.25">
      <c r="B30" s="36" t="s">
        <v>28</v>
      </c>
      <c r="C30" s="36"/>
      <c r="D30" s="36"/>
      <c r="E30" s="36"/>
      <c r="F30" s="36"/>
      <c r="G30" s="36"/>
      <c r="I30" s="25">
        <f>SUM(I14-I23)</f>
        <v>10426.049999999999</v>
      </c>
    </row>
    <row r="31" spans="1:9" x14ac:dyDescent="0.25">
      <c r="A31" s="43" t="s">
        <v>62</v>
      </c>
      <c r="B31" s="43"/>
      <c r="C31" s="43"/>
      <c r="D31" s="43"/>
      <c r="H31" s="27"/>
    </row>
    <row r="32" spans="1:9" x14ac:dyDescent="0.25">
      <c r="H32" s="30"/>
    </row>
    <row r="33" spans="1:9" s="11" customFormat="1" x14ac:dyDescent="0.25">
      <c r="A33" t="s">
        <v>13</v>
      </c>
      <c r="B33" t="s">
        <v>41</v>
      </c>
      <c r="C33"/>
      <c r="D33"/>
      <c r="E33"/>
      <c r="F33"/>
      <c r="G33"/>
      <c r="H33" s="26">
        <v>46.73</v>
      </c>
      <c r="I33" s="16"/>
    </row>
    <row r="34" spans="1:9" s="11" customFormat="1" x14ac:dyDescent="0.25">
      <c r="A34" t="s">
        <v>13</v>
      </c>
      <c r="B34" t="s">
        <v>46</v>
      </c>
      <c r="C34"/>
      <c r="D34"/>
      <c r="E34"/>
      <c r="F34"/>
      <c r="G34"/>
      <c r="H34" s="26">
        <v>345.6</v>
      </c>
      <c r="I34" s="16"/>
    </row>
    <row r="35" spans="1:9" s="11" customFormat="1" x14ac:dyDescent="0.25">
      <c r="A35" t="s">
        <v>13</v>
      </c>
      <c r="B35" t="s">
        <v>12</v>
      </c>
      <c r="C35"/>
      <c r="D35"/>
      <c r="E35"/>
      <c r="F35"/>
      <c r="G35"/>
      <c r="H35" s="30">
        <v>82.28</v>
      </c>
      <c r="I35" s="16"/>
    </row>
    <row r="36" spans="1:9" s="11" customFormat="1" x14ac:dyDescent="0.25">
      <c r="A36" t="s">
        <v>63</v>
      </c>
      <c r="B36" s="73" t="s">
        <v>64</v>
      </c>
      <c r="C36" s="73"/>
      <c r="D36" s="73"/>
      <c r="E36" s="73"/>
      <c r="F36" s="73"/>
      <c r="G36"/>
      <c r="H36" s="30">
        <v>756.37</v>
      </c>
      <c r="I36" s="16"/>
    </row>
    <row r="37" spans="1:9" s="11" customFormat="1" x14ac:dyDescent="0.25">
      <c r="A37">
        <v>300050</v>
      </c>
      <c r="B37" t="s">
        <v>65</v>
      </c>
      <c r="C37"/>
      <c r="D37"/>
      <c r="E37"/>
      <c r="F37"/>
      <c r="G37"/>
      <c r="H37" s="30">
        <v>25</v>
      </c>
      <c r="I37" s="16"/>
    </row>
    <row r="38" spans="1:9" s="11" customFormat="1" x14ac:dyDescent="0.25">
      <c r="A38" t="s">
        <v>63</v>
      </c>
      <c r="B38" t="s">
        <v>66</v>
      </c>
      <c r="C38"/>
      <c r="D38"/>
      <c r="E38"/>
      <c r="F38"/>
      <c r="G38"/>
      <c r="H38" s="30">
        <v>120</v>
      </c>
      <c r="I38" s="16"/>
    </row>
    <row r="39" spans="1:9" s="11" customFormat="1" x14ac:dyDescent="0.25">
      <c r="A39"/>
      <c r="B39"/>
      <c r="C39"/>
      <c r="D39"/>
      <c r="E39"/>
      <c r="F39"/>
      <c r="G39"/>
      <c r="H39" s="27">
        <f>SUM(H32:H38)</f>
        <v>1375.98</v>
      </c>
      <c r="I39" s="16"/>
    </row>
    <row r="40" spans="1:9" s="11" customFormat="1" x14ac:dyDescent="0.25">
      <c r="A40"/>
      <c r="B40"/>
      <c r="C40"/>
      <c r="D40"/>
      <c r="E40"/>
      <c r="F40"/>
      <c r="G40"/>
      <c r="H40" s="27"/>
      <c r="I40" s="16"/>
    </row>
    <row r="41" spans="1:9" s="11" customFormat="1" x14ac:dyDescent="0.25">
      <c r="A41" t="s">
        <v>32</v>
      </c>
      <c r="B41"/>
      <c r="C41"/>
      <c r="D41"/>
      <c r="E41"/>
      <c r="F41"/>
      <c r="G41"/>
      <c r="H41" s="26"/>
      <c r="I41" s="16"/>
    </row>
    <row r="42" spans="1:9" s="11" customFormat="1" x14ac:dyDescent="0.25">
      <c r="A42"/>
      <c r="B42"/>
      <c r="C42" s="70" t="s">
        <v>34</v>
      </c>
      <c r="D42" s="70"/>
      <c r="E42" s="70"/>
      <c r="F42" s="70"/>
      <c r="G42" s="70"/>
      <c r="H42" s="70"/>
      <c r="I42" s="16">
        <f>SUM(I7)</f>
        <v>20053.830000000002</v>
      </c>
    </row>
    <row r="43" spans="1:9" s="11" customFormat="1" x14ac:dyDescent="0.25">
      <c r="A43"/>
      <c r="B43"/>
      <c r="C43" s="71" t="s">
        <v>35</v>
      </c>
      <c r="D43" s="71"/>
      <c r="E43" s="71"/>
      <c r="F43" s="71"/>
      <c r="G43" s="71"/>
      <c r="H43" s="71"/>
      <c r="I43" s="20">
        <f>SUM(I30)</f>
        <v>10426.049999999999</v>
      </c>
    </row>
    <row r="44" spans="1:9" s="11" customFormat="1" x14ac:dyDescent="0.25">
      <c r="A44"/>
      <c r="B44"/>
      <c r="C44"/>
      <c r="D44"/>
      <c r="E44" s="12"/>
      <c r="F44" s="12"/>
      <c r="G44" s="12"/>
      <c r="H44" s="28" t="s">
        <v>36</v>
      </c>
      <c r="I44" s="17">
        <f>SUM(I42:I43)</f>
        <v>30479.88</v>
      </c>
    </row>
    <row r="45" spans="1:9" s="11" customFormat="1" x14ac:dyDescent="0.25">
      <c r="A45"/>
      <c r="B45"/>
      <c r="C45"/>
      <c r="D45"/>
      <c r="E45" s="35" t="s">
        <v>37</v>
      </c>
      <c r="F45" s="35"/>
      <c r="G45" s="35"/>
      <c r="H45" s="29"/>
      <c r="I45" s="20">
        <f>SUM(H28)</f>
        <v>158.52000000000001</v>
      </c>
    </row>
    <row r="46" spans="1:9" s="11" customFormat="1" x14ac:dyDescent="0.25">
      <c r="A46"/>
      <c r="B46"/>
      <c r="C46"/>
      <c r="D46"/>
      <c r="E46" s="35" t="s">
        <v>38</v>
      </c>
      <c r="F46" s="35"/>
      <c r="G46" s="35"/>
      <c r="H46" s="29"/>
      <c r="I46" s="18"/>
    </row>
    <row r="47" spans="1:9" s="11" customFormat="1" x14ac:dyDescent="0.25">
      <c r="A47"/>
      <c r="B47"/>
      <c r="C47"/>
      <c r="D47"/>
      <c r="E47" s="12"/>
      <c r="F47" s="12"/>
      <c r="G47" s="12"/>
      <c r="H47" s="29"/>
      <c r="I47" s="19">
        <f>I44-I45+I46</f>
        <v>30321.360000000001</v>
      </c>
    </row>
    <row r="48" spans="1:9" s="11" customFormat="1" x14ac:dyDescent="0.25">
      <c r="A48"/>
      <c r="B48"/>
      <c r="C48"/>
      <c r="D48"/>
      <c r="E48" s="15"/>
      <c r="F48" s="15"/>
      <c r="G48" s="15"/>
      <c r="H48" s="28"/>
      <c r="I48" s="20"/>
    </row>
    <row r="49" spans="1:9" s="11" customFormat="1" ht="15.75" thickBot="1" x14ac:dyDescent="0.3">
      <c r="A49"/>
      <c r="B49"/>
      <c r="C49"/>
      <c r="D49"/>
      <c r="E49" s="13"/>
      <c r="F49" s="13"/>
      <c r="G49" s="13"/>
      <c r="H49" s="28"/>
      <c r="I49" s="21">
        <f>SUM(I46:I48)</f>
        <v>30321.360000000001</v>
      </c>
    </row>
    <row r="50" spans="1:9" s="11" customFormat="1" ht="15.75" thickTop="1" x14ac:dyDescent="0.25">
      <c r="A50"/>
      <c r="B50"/>
      <c r="C50"/>
      <c r="D50"/>
      <c r="E50"/>
      <c r="F50"/>
      <c r="G50"/>
      <c r="H50" s="26"/>
      <c r="I50" s="16"/>
    </row>
  </sheetData>
  <mergeCells count="7">
    <mergeCell ref="C43:H43"/>
    <mergeCell ref="B36:F36"/>
    <mergeCell ref="A1:D1"/>
    <mergeCell ref="A7:E7"/>
    <mergeCell ref="B10:D10"/>
    <mergeCell ref="B11:D11"/>
    <mergeCell ref="C42:H42"/>
  </mergeCells>
  <pageMargins left="0.7" right="0.7" top="0.75" bottom="0.75" header="0.3" footer="0.3"/>
  <pageSetup paperSize="9" orientation="portrait" horizontalDpi="4294967293" r:id="rId1"/>
  <headerFooter>
    <oddFooter>&amp;LSigned by Chairman: Peter Smith&amp;C____________________________&amp;RDated: ____________________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view="pageLayout" topLeftCell="A4" zoomScaleNormal="100" workbookViewId="0">
      <selection activeCell="A39" sqref="A39"/>
    </sheetView>
  </sheetViews>
  <sheetFormatPr defaultRowHeight="15" x14ac:dyDescent="0.25"/>
  <cols>
    <col min="1" max="1" width="9.28515625" customWidth="1"/>
    <col min="4" max="4" width="10.140625" customWidth="1"/>
    <col min="5" max="5" width="3.140625" customWidth="1"/>
    <col min="6" max="6" width="10.140625" bestFit="1" customWidth="1"/>
    <col min="7" max="7" width="3.140625" customWidth="1"/>
    <col min="8" max="8" width="11.5703125" style="26" bestFit="1" customWidth="1"/>
    <col min="9" max="9" width="11.5703125" style="16" bestFit="1" customWidth="1"/>
    <col min="10" max="10" width="9.140625" style="11"/>
  </cols>
  <sheetData>
    <row r="1" spans="1:10" ht="18.75" x14ac:dyDescent="0.3">
      <c r="A1" s="74" t="s">
        <v>69</v>
      </c>
      <c r="B1" s="74"/>
      <c r="C1" s="74"/>
      <c r="D1" s="74"/>
    </row>
    <row r="3" spans="1:10" ht="15.75" x14ac:dyDescent="0.25">
      <c r="A3" s="7" t="s">
        <v>1</v>
      </c>
      <c r="B3" s="7"/>
      <c r="C3" s="7"/>
      <c r="D3" s="7"/>
      <c r="F3" s="1"/>
      <c r="I3" s="22">
        <v>20053.830000000002</v>
      </c>
    </row>
    <row r="4" spans="1:10" x14ac:dyDescent="0.25">
      <c r="A4" s="37"/>
      <c r="B4" s="8" t="s">
        <v>2</v>
      </c>
      <c r="C4" s="8"/>
      <c r="D4" s="9"/>
      <c r="F4" s="2">
        <v>42247</v>
      </c>
    </row>
    <row r="5" spans="1:10" x14ac:dyDescent="0.25">
      <c r="B5" t="s">
        <v>3</v>
      </c>
      <c r="F5" s="2">
        <v>42247</v>
      </c>
    </row>
    <row r="6" spans="1:10" x14ac:dyDescent="0.25">
      <c r="B6" t="s">
        <v>72</v>
      </c>
      <c r="F6" s="2"/>
      <c r="H6" s="26">
        <v>8.85</v>
      </c>
    </row>
    <row r="8" spans="1:10" x14ac:dyDescent="0.25">
      <c r="A8" s="75" t="s">
        <v>5</v>
      </c>
      <c r="B8" s="75"/>
      <c r="C8" s="75"/>
      <c r="D8" s="75"/>
      <c r="E8" s="75"/>
      <c r="I8" s="23">
        <f>SUM(I3+H6)</f>
        <v>20062.68</v>
      </c>
    </row>
    <row r="10" spans="1:10" ht="15.75" x14ac:dyDescent="0.25">
      <c r="A10" s="7" t="s">
        <v>15</v>
      </c>
      <c r="B10" s="7"/>
      <c r="C10" s="7"/>
      <c r="D10" s="7"/>
    </row>
    <row r="11" spans="1:10" x14ac:dyDescent="0.25">
      <c r="A11" s="37"/>
      <c r="B11" s="76" t="s">
        <v>6</v>
      </c>
      <c r="C11" s="76"/>
      <c r="D11" s="76"/>
      <c r="F11" s="2">
        <v>42247</v>
      </c>
      <c r="I11" s="22">
        <v>10426.049999999999</v>
      </c>
    </row>
    <row r="12" spans="1:10" x14ac:dyDescent="0.25">
      <c r="B12" s="73" t="s">
        <v>20</v>
      </c>
      <c r="C12" s="73"/>
      <c r="D12" s="73"/>
      <c r="F12" s="2">
        <v>42247</v>
      </c>
      <c r="I12" s="16">
        <v>0</v>
      </c>
    </row>
    <row r="13" spans="1:10" x14ac:dyDescent="0.25">
      <c r="B13" t="s">
        <v>72</v>
      </c>
      <c r="H13" s="26">
        <v>2.64</v>
      </c>
    </row>
    <row r="14" spans="1:10" s="9" customFormat="1" x14ac:dyDescent="0.25">
      <c r="B14" s="9" t="s">
        <v>7</v>
      </c>
      <c r="H14" s="30">
        <f>SUM(H13:H13)</f>
        <v>2.64</v>
      </c>
      <c r="I14" s="22"/>
      <c r="J14" s="32"/>
    </row>
    <row r="15" spans="1:10" x14ac:dyDescent="0.25">
      <c r="I15" s="23">
        <f>SUM(I11+H14)</f>
        <v>10428.689999999999</v>
      </c>
    </row>
    <row r="16" spans="1:10" x14ac:dyDescent="0.25">
      <c r="B16" t="s">
        <v>8</v>
      </c>
      <c r="F16" s="2">
        <v>42247</v>
      </c>
    </row>
    <row r="17" spans="1:9" x14ac:dyDescent="0.25">
      <c r="B17" t="s">
        <v>41</v>
      </c>
      <c r="H17" s="26">
        <v>46.73</v>
      </c>
    </row>
    <row r="18" spans="1:9" x14ac:dyDescent="0.25">
      <c r="A18" t="s">
        <v>13</v>
      </c>
      <c r="B18" t="s">
        <v>46</v>
      </c>
      <c r="H18" s="26">
        <v>345.6</v>
      </c>
    </row>
    <row r="19" spans="1:9" x14ac:dyDescent="0.25">
      <c r="A19" t="s">
        <v>13</v>
      </c>
      <c r="B19" t="s">
        <v>12</v>
      </c>
      <c r="H19" s="30">
        <v>82.28</v>
      </c>
    </row>
    <row r="20" spans="1:9" x14ac:dyDescent="0.25">
      <c r="A20" t="s">
        <v>53</v>
      </c>
      <c r="B20" t="s">
        <v>60</v>
      </c>
      <c r="H20" s="30">
        <v>756.37</v>
      </c>
    </row>
    <row r="21" spans="1:9" x14ac:dyDescent="0.25">
      <c r="A21" t="s">
        <v>63</v>
      </c>
      <c r="B21" t="s">
        <v>60</v>
      </c>
      <c r="H21" s="30">
        <v>133.52000000000001</v>
      </c>
    </row>
    <row r="22" spans="1:9" x14ac:dyDescent="0.25">
      <c r="A22">
        <v>300049</v>
      </c>
      <c r="B22" t="s">
        <v>61</v>
      </c>
      <c r="H22" s="26">
        <v>25</v>
      </c>
    </row>
    <row r="23" spans="1:9" x14ac:dyDescent="0.25">
      <c r="A23" t="s">
        <v>63</v>
      </c>
      <c r="B23" t="s">
        <v>66</v>
      </c>
      <c r="H23" s="26">
        <v>120</v>
      </c>
    </row>
    <row r="24" spans="1:9" x14ac:dyDescent="0.25">
      <c r="A24">
        <v>300350</v>
      </c>
      <c r="B24" t="s">
        <v>65</v>
      </c>
      <c r="H24" s="26">
        <v>25</v>
      </c>
    </row>
    <row r="25" spans="1:9" x14ac:dyDescent="0.25">
      <c r="B25" t="s">
        <v>27</v>
      </c>
      <c r="I25" s="27">
        <f>SUM(H17:H24)</f>
        <v>1534.5</v>
      </c>
    </row>
    <row r="27" spans="1:9" x14ac:dyDescent="0.25">
      <c r="A27" s="4" t="s">
        <v>31</v>
      </c>
      <c r="B27" s="4"/>
    </row>
    <row r="28" spans="1:9" x14ac:dyDescent="0.25">
      <c r="H28" s="30"/>
    </row>
    <row r="29" spans="1:9" x14ac:dyDescent="0.25">
      <c r="B29" t="s">
        <v>39</v>
      </c>
      <c r="H29" s="27">
        <f>SUM(H28:H28)</f>
        <v>0</v>
      </c>
    </row>
    <row r="30" spans="1:9" x14ac:dyDescent="0.25">
      <c r="H30" s="27"/>
      <c r="I30" s="16">
        <f>SUM(I25+H29)</f>
        <v>1534.5</v>
      </c>
    </row>
    <row r="31" spans="1:9" x14ac:dyDescent="0.25">
      <c r="B31" s="36" t="s">
        <v>28</v>
      </c>
      <c r="C31" s="36"/>
      <c r="D31" s="36"/>
      <c r="E31" s="36"/>
      <c r="F31" s="36"/>
      <c r="G31" s="36"/>
      <c r="I31" s="25">
        <f>SUM(I15-I25)</f>
        <v>8894.1899999999987</v>
      </c>
    </row>
    <row r="32" spans="1:9" x14ac:dyDescent="0.25">
      <c r="A32" s="43" t="s">
        <v>70</v>
      </c>
      <c r="B32" s="43"/>
      <c r="C32" s="43"/>
      <c r="D32" s="43"/>
      <c r="H32" s="27"/>
    </row>
    <row r="33" spans="1:9" x14ac:dyDescent="0.25">
      <c r="H33" s="30"/>
    </row>
    <row r="34" spans="1:9" s="11" customFormat="1" x14ac:dyDescent="0.25">
      <c r="A34" t="s">
        <v>13</v>
      </c>
      <c r="B34" t="s">
        <v>41</v>
      </c>
      <c r="C34"/>
      <c r="D34"/>
      <c r="E34"/>
      <c r="F34"/>
      <c r="G34"/>
      <c r="H34" s="26">
        <v>46.73</v>
      </c>
      <c r="I34" s="16"/>
    </row>
    <row r="35" spans="1:9" s="11" customFormat="1" x14ac:dyDescent="0.25">
      <c r="A35" t="s">
        <v>13</v>
      </c>
      <c r="B35" t="s">
        <v>46</v>
      </c>
      <c r="C35"/>
      <c r="D35"/>
      <c r="E35"/>
      <c r="F35"/>
      <c r="G35"/>
      <c r="H35" s="26">
        <v>345.6</v>
      </c>
      <c r="I35" s="16"/>
    </row>
    <row r="36" spans="1:9" s="11" customFormat="1" x14ac:dyDescent="0.25">
      <c r="A36" t="s">
        <v>13</v>
      </c>
      <c r="B36" t="s">
        <v>12</v>
      </c>
      <c r="C36"/>
      <c r="D36"/>
      <c r="E36"/>
      <c r="F36"/>
      <c r="G36"/>
      <c r="H36" s="30">
        <v>79.62</v>
      </c>
      <c r="I36" s="16"/>
    </row>
    <row r="37" spans="1:9" s="11" customFormat="1" x14ac:dyDescent="0.25">
      <c r="A37" t="s">
        <v>63</v>
      </c>
      <c r="B37" s="73" t="s">
        <v>64</v>
      </c>
      <c r="C37" s="73"/>
      <c r="D37" s="73"/>
      <c r="E37" s="73"/>
      <c r="F37" s="73"/>
      <c r="G37"/>
      <c r="H37" s="30">
        <v>294.43</v>
      </c>
      <c r="I37" s="16"/>
    </row>
    <row r="38" spans="1:9" s="11" customFormat="1" x14ac:dyDescent="0.25">
      <c r="A38" t="s">
        <v>63</v>
      </c>
      <c r="B38" t="s">
        <v>71</v>
      </c>
      <c r="C38"/>
      <c r="D38"/>
      <c r="E38"/>
      <c r="F38"/>
      <c r="G38"/>
      <c r="H38" s="30">
        <v>53.42</v>
      </c>
      <c r="I38" s="16"/>
    </row>
    <row r="39" spans="1:9" s="11" customFormat="1" x14ac:dyDescent="0.25">
      <c r="A39">
        <v>300101</v>
      </c>
      <c r="B39" t="s">
        <v>73</v>
      </c>
      <c r="C39"/>
      <c r="D39"/>
      <c r="E39"/>
      <c r="F39"/>
      <c r="G39"/>
      <c r="H39" s="30">
        <v>100</v>
      </c>
      <c r="I39" s="16"/>
    </row>
    <row r="40" spans="1:9" s="11" customFormat="1" x14ac:dyDescent="0.25">
      <c r="A40" t="s">
        <v>63</v>
      </c>
      <c r="B40" t="s">
        <v>24</v>
      </c>
      <c r="C40"/>
      <c r="D40"/>
      <c r="E40"/>
      <c r="F40"/>
      <c r="G40"/>
      <c r="H40" s="30">
        <v>120</v>
      </c>
      <c r="I40" s="16"/>
    </row>
    <row r="41" spans="1:9" s="11" customFormat="1" x14ac:dyDescent="0.25">
      <c r="A41"/>
      <c r="B41"/>
      <c r="C41"/>
      <c r="D41"/>
      <c r="E41"/>
      <c r="F41"/>
      <c r="G41"/>
      <c r="H41" s="27">
        <f>SUM(H33:H40)</f>
        <v>1039.8000000000002</v>
      </c>
      <c r="I41" s="16"/>
    </row>
    <row r="42" spans="1:9" s="11" customFormat="1" x14ac:dyDescent="0.25">
      <c r="A42"/>
      <c r="B42"/>
      <c r="C42"/>
      <c r="D42"/>
      <c r="E42"/>
      <c r="F42"/>
      <c r="G42"/>
      <c r="H42" s="27"/>
      <c r="I42" s="16"/>
    </row>
    <row r="43" spans="1:9" s="11" customFormat="1" x14ac:dyDescent="0.25">
      <c r="A43" t="s">
        <v>32</v>
      </c>
      <c r="B43"/>
      <c r="C43"/>
      <c r="D43"/>
      <c r="E43"/>
      <c r="F43"/>
      <c r="G43"/>
      <c r="H43" s="26"/>
      <c r="I43" s="16"/>
    </row>
    <row r="44" spans="1:9" s="11" customFormat="1" x14ac:dyDescent="0.25">
      <c r="A44"/>
      <c r="B44"/>
      <c r="C44" s="70" t="s">
        <v>34</v>
      </c>
      <c r="D44" s="70"/>
      <c r="E44" s="70"/>
      <c r="F44" s="70"/>
      <c r="G44" s="70"/>
      <c r="H44" s="70"/>
      <c r="I44" s="16">
        <f>SUM(I8)</f>
        <v>20062.68</v>
      </c>
    </row>
    <row r="45" spans="1:9" s="11" customFormat="1" x14ac:dyDescent="0.25">
      <c r="A45"/>
      <c r="B45"/>
      <c r="C45" s="71" t="s">
        <v>35</v>
      </c>
      <c r="D45" s="71"/>
      <c r="E45" s="71"/>
      <c r="F45" s="71"/>
      <c r="G45" s="71"/>
      <c r="H45" s="71"/>
      <c r="I45" s="20">
        <v>8894.19</v>
      </c>
    </row>
    <row r="46" spans="1:9" s="11" customFormat="1" x14ac:dyDescent="0.25">
      <c r="A46"/>
      <c r="B46"/>
      <c r="C46"/>
      <c r="D46"/>
      <c r="E46" s="12"/>
      <c r="F46" s="12"/>
      <c r="G46" s="12"/>
      <c r="H46" s="28" t="s">
        <v>36</v>
      </c>
      <c r="I46" s="17">
        <f>SUM(I44:I45)</f>
        <v>28956.870000000003</v>
      </c>
    </row>
    <row r="47" spans="1:9" s="11" customFormat="1" x14ac:dyDescent="0.25">
      <c r="A47"/>
      <c r="B47"/>
      <c r="C47"/>
      <c r="D47"/>
      <c r="E47" s="35" t="s">
        <v>37</v>
      </c>
      <c r="F47" s="35"/>
      <c r="G47" s="35"/>
      <c r="H47" s="29"/>
      <c r="I47" s="20">
        <f>SUM(H29)</f>
        <v>0</v>
      </c>
    </row>
    <row r="48" spans="1:9" s="11" customFormat="1" x14ac:dyDescent="0.25">
      <c r="A48"/>
      <c r="B48"/>
      <c r="C48"/>
      <c r="D48"/>
      <c r="E48" s="35" t="s">
        <v>38</v>
      </c>
      <c r="F48" s="35"/>
      <c r="G48" s="35"/>
      <c r="H48" s="29"/>
      <c r="I48" s="18"/>
    </row>
    <row r="49" spans="1:9" s="11" customFormat="1" x14ac:dyDescent="0.25">
      <c r="A49"/>
      <c r="B49"/>
      <c r="C49"/>
      <c r="D49"/>
      <c r="E49" s="12"/>
      <c r="F49" s="12"/>
      <c r="G49" s="12"/>
      <c r="H49" s="29"/>
      <c r="I49" s="19">
        <f>I46-I47+I48</f>
        <v>28956.870000000003</v>
      </c>
    </row>
    <row r="50" spans="1:9" s="11" customFormat="1" x14ac:dyDescent="0.25">
      <c r="A50"/>
      <c r="B50"/>
      <c r="C50"/>
      <c r="D50"/>
      <c r="E50" s="15"/>
      <c r="F50" s="15"/>
      <c r="G50" s="15"/>
      <c r="H50" s="28"/>
      <c r="I50" s="20"/>
    </row>
    <row r="51" spans="1:9" s="11" customFormat="1" ht="15.75" thickBot="1" x14ac:dyDescent="0.3">
      <c r="A51"/>
      <c r="B51"/>
      <c r="C51"/>
      <c r="D51"/>
      <c r="E51" s="13"/>
      <c r="F51" s="13"/>
      <c r="G51" s="13"/>
      <c r="H51" s="28"/>
      <c r="I51" s="21">
        <f>SUM(I48:I50)</f>
        <v>28956.870000000003</v>
      </c>
    </row>
    <row r="52" spans="1:9" s="11" customFormat="1" ht="15.75" thickTop="1" x14ac:dyDescent="0.25">
      <c r="A52"/>
      <c r="B52"/>
      <c r="C52"/>
      <c r="D52"/>
      <c r="E52"/>
      <c r="F52"/>
      <c r="G52"/>
      <c r="H52" s="26"/>
      <c r="I52" s="16"/>
    </row>
  </sheetData>
  <mergeCells count="7">
    <mergeCell ref="C45:H45"/>
    <mergeCell ref="A1:D1"/>
    <mergeCell ref="A8:E8"/>
    <mergeCell ref="B11:D11"/>
    <mergeCell ref="B12:D12"/>
    <mergeCell ref="B37:F37"/>
    <mergeCell ref="C44:H44"/>
  </mergeCells>
  <pageMargins left="0.70866141732283472" right="0.70866141732283472" top="0.35433070866141736" bottom="0.39370078740157483" header="0.31496062992125984" footer="0.31496062992125984"/>
  <pageSetup paperSize="9" orientation="portrait" horizontalDpi="4294967293" verticalDpi="300" r:id="rId1"/>
  <headerFooter>
    <oddFooter>&amp;LSigned by Chairman: Peter Smith&amp;C_____________________________&amp;RDated: _____________________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opLeftCell="A34" zoomScaleNormal="100" workbookViewId="0">
      <selection activeCell="N6" sqref="N6"/>
    </sheetView>
  </sheetViews>
  <sheetFormatPr defaultRowHeight="15" x14ac:dyDescent="0.25"/>
  <cols>
    <col min="1" max="1" width="9.28515625" customWidth="1"/>
    <col min="4" max="4" width="10.140625" customWidth="1"/>
    <col min="5" max="5" width="3.140625" customWidth="1"/>
    <col min="6" max="6" width="10.140625" bestFit="1" customWidth="1"/>
    <col min="7" max="7" width="3.140625" customWidth="1"/>
    <col min="8" max="8" width="11.5703125" style="26" bestFit="1" customWidth="1"/>
    <col min="9" max="9" width="11.5703125" style="16" bestFit="1" customWidth="1"/>
    <col min="10" max="10" width="9.140625" style="11"/>
  </cols>
  <sheetData>
    <row r="1" spans="1:10" ht="18.75" x14ac:dyDescent="0.3">
      <c r="A1" s="74" t="s">
        <v>74</v>
      </c>
      <c r="B1" s="74"/>
      <c r="C1" s="74"/>
      <c r="D1" s="74"/>
    </row>
    <row r="3" spans="1:10" ht="15.75" x14ac:dyDescent="0.25">
      <c r="A3" s="7" t="s">
        <v>1</v>
      </c>
      <c r="B3" s="7"/>
      <c r="C3" s="7"/>
      <c r="D3" s="7"/>
      <c r="F3" s="1"/>
      <c r="I3" s="22">
        <v>20062.68</v>
      </c>
    </row>
    <row r="4" spans="1:10" x14ac:dyDescent="0.25">
      <c r="A4" s="46"/>
      <c r="B4" s="47" t="s">
        <v>2</v>
      </c>
      <c r="C4" s="47"/>
      <c r="D4" s="9"/>
      <c r="F4" s="2">
        <v>42277</v>
      </c>
    </row>
    <row r="5" spans="1:10" x14ac:dyDescent="0.25">
      <c r="B5" t="s">
        <v>3</v>
      </c>
      <c r="F5" s="2">
        <v>42277</v>
      </c>
    </row>
    <row r="6" spans="1:10" x14ac:dyDescent="0.25">
      <c r="F6" s="2"/>
    </row>
    <row r="8" spans="1:10" x14ac:dyDescent="0.25">
      <c r="A8" s="75" t="s">
        <v>5</v>
      </c>
      <c r="B8" s="75"/>
      <c r="C8" s="75"/>
      <c r="D8" s="75"/>
      <c r="E8" s="75"/>
      <c r="I8" s="23">
        <f>SUM(I3+H6)</f>
        <v>20062.68</v>
      </c>
    </row>
    <row r="10" spans="1:10" ht="15.75" x14ac:dyDescent="0.25">
      <c r="A10" s="7" t="s">
        <v>15</v>
      </c>
      <c r="B10" s="7"/>
      <c r="C10" s="7"/>
      <c r="D10" s="7"/>
    </row>
    <row r="11" spans="1:10" x14ac:dyDescent="0.25">
      <c r="A11" s="46"/>
      <c r="B11" s="76" t="s">
        <v>6</v>
      </c>
      <c r="C11" s="76"/>
      <c r="D11" s="76"/>
      <c r="F11" s="2">
        <v>42277</v>
      </c>
      <c r="I11" s="20">
        <v>8894.19</v>
      </c>
    </row>
    <row r="12" spans="1:10" x14ac:dyDescent="0.25">
      <c r="B12" s="73" t="s">
        <v>20</v>
      </c>
      <c r="C12" s="73"/>
      <c r="D12" s="73"/>
      <c r="F12" s="2">
        <v>42277</v>
      </c>
      <c r="I12" s="16">
        <v>0</v>
      </c>
    </row>
    <row r="14" spans="1:10" s="9" customFormat="1" x14ac:dyDescent="0.25">
      <c r="B14" s="9" t="s">
        <v>7</v>
      </c>
      <c r="H14" s="30">
        <f>SUM(H13:H13)</f>
        <v>0</v>
      </c>
      <c r="I14" s="22"/>
      <c r="J14" s="32"/>
    </row>
    <row r="15" spans="1:10" x14ac:dyDescent="0.25">
      <c r="I15" s="23">
        <f>SUM(I11+H14)</f>
        <v>8894.19</v>
      </c>
    </row>
    <row r="16" spans="1:10" x14ac:dyDescent="0.25">
      <c r="B16" t="s">
        <v>8</v>
      </c>
      <c r="F16" s="2">
        <v>42277</v>
      </c>
    </row>
    <row r="17" spans="1:9" x14ac:dyDescent="0.25">
      <c r="A17" t="s">
        <v>13</v>
      </c>
      <c r="B17" t="s">
        <v>41</v>
      </c>
      <c r="H17" s="26">
        <v>46.73</v>
      </c>
    </row>
    <row r="18" spans="1:9" x14ac:dyDescent="0.25">
      <c r="A18" t="s">
        <v>13</v>
      </c>
      <c r="B18" t="s">
        <v>46</v>
      </c>
      <c r="H18" s="26">
        <v>345.6</v>
      </c>
    </row>
    <row r="19" spans="1:9" x14ac:dyDescent="0.25">
      <c r="A19" t="s">
        <v>13</v>
      </c>
      <c r="B19" t="s">
        <v>12</v>
      </c>
      <c r="H19" s="30">
        <v>79.62</v>
      </c>
    </row>
    <row r="20" spans="1:9" x14ac:dyDescent="0.25">
      <c r="A20" t="s">
        <v>63</v>
      </c>
      <c r="B20" s="73" t="s">
        <v>64</v>
      </c>
      <c r="C20" s="73"/>
      <c r="D20" s="73"/>
      <c r="E20" s="73"/>
      <c r="F20" s="73"/>
      <c r="H20" s="30">
        <v>294.43</v>
      </c>
    </row>
    <row r="21" spans="1:9" x14ac:dyDescent="0.25">
      <c r="A21" t="s">
        <v>63</v>
      </c>
      <c r="B21" t="s">
        <v>71</v>
      </c>
      <c r="H21" s="30">
        <v>53.42</v>
      </c>
    </row>
    <row r="22" spans="1:9" x14ac:dyDescent="0.25">
      <c r="A22">
        <v>300101</v>
      </c>
      <c r="B22" t="s">
        <v>73</v>
      </c>
      <c r="H22" s="30">
        <v>100</v>
      </c>
    </row>
    <row r="23" spans="1:9" x14ac:dyDescent="0.25">
      <c r="A23" t="s">
        <v>63</v>
      </c>
      <c r="B23" t="s">
        <v>24</v>
      </c>
      <c r="H23" s="30">
        <v>120</v>
      </c>
    </row>
    <row r="25" spans="1:9" x14ac:dyDescent="0.25">
      <c r="B25" t="s">
        <v>27</v>
      </c>
      <c r="I25" s="27">
        <f>SUM(H17:H24)</f>
        <v>1039.8000000000002</v>
      </c>
    </row>
    <row r="27" spans="1:9" x14ac:dyDescent="0.25">
      <c r="A27" s="4" t="s">
        <v>31</v>
      </c>
      <c r="B27" s="4"/>
    </row>
    <row r="28" spans="1:9" x14ac:dyDescent="0.25">
      <c r="H28" s="30"/>
    </row>
    <row r="29" spans="1:9" x14ac:dyDescent="0.25">
      <c r="B29" t="s">
        <v>39</v>
      </c>
      <c r="H29" s="27">
        <f>SUM(H28:H28)</f>
        <v>0</v>
      </c>
    </row>
    <row r="30" spans="1:9" x14ac:dyDescent="0.25">
      <c r="H30" s="27"/>
      <c r="I30" s="16">
        <f>SUM(I25+H29)</f>
        <v>1039.8000000000002</v>
      </c>
    </row>
    <row r="31" spans="1:9" x14ac:dyDescent="0.25">
      <c r="B31" s="45" t="s">
        <v>28</v>
      </c>
      <c r="C31" s="45"/>
      <c r="D31" s="45"/>
      <c r="E31" s="45"/>
      <c r="F31" s="45"/>
      <c r="G31" s="45"/>
      <c r="I31" s="25">
        <f>SUM(I15-I25)</f>
        <v>7854.39</v>
      </c>
    </row>
    <row r="32" spans="1:9" x14ac:dyDescent="0.25">
      <c r="A32" s="43" t="s">
        <v>75</v>
      </c>
      <c r="B32" s="43"/>
      <c r="C32" s="43"/>
      <c r="D32" s="43"/>
      <c r="H32" s="27"/>
    </row>
    <row r="33" spans="1:9" x14ac:dyDescent="0.25">
      <c r="H33" s="30"/>
    </row>
    <row r="34" spans="1:9" s="11" customFormat="1" x14ac:dyDescent="0.25">
      <c r="A34" t="s">
        <v>13</v>
      </c>
      <c r="B34" t="s">
        <v>41</v>
      </c>
      <c r="C34"/>
      <c r="D34"/>
      <c r="E34"/>
      <c r="F34"/>
      <c r="G34"/>
      <c r="H34" s="26">
        <v>46.73</v>
      </c>
      <c r="I34" s="16"/>
    </row>
    <row r="35" spans="1:9" s="11" customFormat="1" x14ac:dyDescent="0.25">
      <c r="A35" t="s">
        <v>13</v>
      </c>
      <c r="B35" t="s">
        <v>46</v>
      </c>
      <c r="C35"/>
      <c r="D35"/>
      <c r="E35"/>
      <c r="F35"/>
      <c r="G35"/>
      <c r="H35" s="26">
        <v>345.6</v>
      </c>
      <c r="I35" s="16"/>
    </row>
    <row r="36" spans="1:9" s="11" customFormat="1" x14ac:dyDescent="0.25">
      <c r="A36" t="s">
        <v>63</v>
      </c>
      <c r="B36" s="73" t="s">
        <v>64</v>
      </c>
      <c r="C36" s="73"/>
      <c r="D36" s="73"/>
      <c r="E36" s="73"/>
      <c r="F36" s="73"/>
      <c r="G36"/>
      <c r="H36" s="30">
        <v>317.29000000000002</v>
      </c>
      <c r="I36" s="16"/>
    </row>
    <row r="37" spans="1:9" s="11" customFormat="1" x14ac:dyDescent="0.25">
      <c r="A37" t="s">
        <v>43</v>
      </c>
      <c r="B37" t="s">
        <v>12</v>
      </c>
      <c r="C37"/>
      <c r="D37"/>
      <c r="E37"/>
      <c r="F37"/>
      <c r="G37"/>
      <c r="H37" s="30">
        <v>82.28</v>
      </c>
      <c r="I37" s="16"/>
    </row>
    <row r="38" spans="1:9" s="11" customFormat="1" x14ac:dyDescent="0.25">
      <c r="A38"/>
      <c r="B38"/>
      <c r="C38"/>
      <c r="D38"/>
      <c r="E38"/>
      <c r="F38"/>
      <c r="G38"/>
      <c r="H38" s="30"/>
      <c r="I38" s="16"/>
    </row>
    <row r="39" spans="1:9" s="11" customFormat="1" x14ac:dyDescent="0.25">
      <c r="A39"/>
      <c r="B39"/>
      <c r="C39"/>
      <c r="D39"/>
      <c r="E39"/>
      <c r="F39"/>
      <c r="G39"/>
      <c r="H39" s="30"/>
      <c r="I39" s="16"/>
    </row>
    <row r="40" spans="1:9" s="11" customFormat="1" x14ac:dyDescent="0.25">
      <c r="A40"/>
      <c r="B40"/>
      <c r="C40"/>
      <c r="D40"/>
      <c r="E40"/>
      <c r="F40"/>
      <c r="G40"/>
      <c r="H40" s="27">
        <f>SUM(H33:H39)</f>
        <v>791.90000000000009</v>
      </c>
      <c r="I40" s="16"/>
    </row>
    <row r="41" spans="1:9" s="11" customFormat="1" x14ac:dyDescent="0.25">
      <c r="A41"/>
      <c r="B41"/>
      <c r="C41"/>
      <c r="D41"/>
      <c r="E41"/>
      <c r="F41"/>
      <c r="G41"/>
      <c r="H41" s="27"/>
      <c r="I41" s="16"/>
    </row>
    <row r="42" spans="1:9" s="11" customFormat="1" x14ac:dyDescent="0.25">
      <c r="A42" t="s">
        <v>32</v>
      </c>
      <c r="B42"/>
      <c r="C42"/>
      <c r="D42"/>
      <c r="E42"/>
      <c r="F42"/>
      <c r="G42"/>
      <c r="H42" s="26"/>
      <c r="I42" s="16"/>
    </row>
    <row r="43" spans="1:9" s="11" customFormat="1" x14ac:dyDescent="0.25">
      <c r="A43"/>
      <c r="B43"/>
      <c r="C43" s="70" t="s">
        <v>34</v>
      </c>
      <c r="D43" s="70"/>
      <c r="E43" s="70"/>
      <c r="F43" s="70"/>
      <c r="G43" s="70"/>
      <c r="H43" s="70"/>
      <c r="I43" s="16">
        <f>SUM(I8)</f>
        <v>20062.68</v>
      </c>
    </row>
    <row r="44" spans="1:9" s="11" customFormat="1" x14ac:dyDescent="0.25">
      <c r="A44"/>
      <c r="B44"/>
      <c r="C44" s="71" t="s">
        <v>35</v>
      </c>
      <c r="D44" s="71"/>
      <c r="E44" s="71"/>
      <c r="F44" s="71"/>
      <c r="G44" s="71"/>
      <c r="H44" s="71"/>
      <c r="I44" s="20">
        <v>7854.39</v>
      </c>
    </row>
    <row r="45" spans="1:9" s="11" customFormat="1" x14ac:dyDescent="0.25">
      <c r="A45"/>
      <c r="B45"/>
      <c r="C45"/>
      <c r="D45"/>
      <c r="E45" s="12"/>
      <c r="F45" s="12"/>
      <c r="G45" s="12"/>
      <c r="H45" s="28" t="s">
        <v>36</v>
      </c>
      <c r="I45" s="17">
        <f>SUM(I43:I44)</f>
        <v>27917.07</v>
      </c>
    </row>
    <row r="46" spans="1:9" s="11" customFormat="1" x14ac:dyDescent="0.25">
      <c r="A46"/>
      <c r="B46"/>
      <c r="C46"/>
      <c r="D46"/>
      <c r="E46" s="44" t="s">
        <v>37</v>
      </c>
      <c r="F46" s="44"/>
      <c r="G46" s="44"/>
      <c r="H46" s="29"/>
      <c r="I46" s="20">
        <f>SUM(H29)</f>
        <v>0</v>
      </c>
    </row>
    <row r="47" spans="1:9" s="11" customFormat="1" x14ac:dyDescent="0.25">
      <c r="A47"/>
      <c r="B47"/>
      <c r="C47"/>
      <c r="D47"/>
      <c r="E47" s="44" t="s">
        <v>38</v>
      </c>
      <c r="F47" s="44"/>
      <c r="G47" s="44"/>
      <c r="H47" s="29"/>
      <c r="I47" s="18"/>
    </row>
    <row r="48" spans="1:9" s="11" customFormat="1" x14ac:dyDescent="0.25">
      <c r="A48"/>
      <c r="B48"/>
      <c r="C48"/>
      <c r="D48"/>
      <c r="E48" s="12"/>
      <c r="F48" s="12"/>
      <c r="G48" s="12"/>
      <c r="H48" s="29"/>
      <c r="I48" s="19">
        <f>I45-I46+I47</f>
        <v>27917.07</v>
      </c>
    </row>
    <row r="49" spans="1:9" s="11" customFormat="1" x14ac:dyDescent="0.25">
      <c r="A49"/>
      <c r="B49"/>
      <c r="C49"/>
      <c r="D49"/>
      <c r="E49" s="15"/>
      <c r="F49" s="15"/>
      <c r="G49" s="15"/>
      <c r="H49" s="28"/>
      <c r="I49" s="20"/>
    </row>
    <row r="50" spans="1:9" s="11" customFormat="1" ht="15.75" thickBot="1" x14ac:dyDescent="0.3">
      <c r="A50"/>
      <c r="B50"/>
      <c r="C50"/>
      <c r="D50"/>
      <c r="E50" s="13"/>
      <c r="F50" s="13"/>
      <c r="G50" s="13"/>
      <c r="H50" s="28"/>
      <c r="I50" s="21">
        <f>SUM(I47:I49)</f>
        <v>27917.07</v>
      </c>
    </row>
    <row r="51" spans="1:9" s="11" customFormat="1" ht="15.75" thickTop="1" x14ac:dyDescent="0.25">
      <c r="A51"/>
      <c r="B51"/>
      <c r="C51"/>
      <c r="D51"/>
      <c r="E51"/>
      <c r="F51"/>
      <c r="G51"/>
      <c r="H51" s="26"/>
      <c r="I51" s="16"/>
    </row>
  </sheetData>
  <mergeCells count="8">
    <mergeCell ref="C44:H44"/>
    <mergeCell ref="B20:F20"/>
    <mergeCell ref="A1:D1"/>
    <mergeCell ref="A8:E8"/>
    <mergeCell ref="B11:D11"/>
    <mergeCell ref="B12:D12"/>
    <mergeCell ref="B36:F36"/>
    <mergeCell ref="C43:H43"/>
  </mergeCells>
  <pageMargins left="0.70866141732283472" right="0.70866141732283472" top="0.35433070866141736" bottom="0.39370078740157483" header="0.31496062992125984" footer="0.31496062992125984"/>
  <pageSetup paperSize="9" orientation="portrait" horizontalDpi="4294967293" verticalDpi="0" r:id="rId1"/>
  <headerFooter>
    <oddFooter>&amp;LSigned by Chairman: Peter Smith&amp;C_____________________________&amp;RDated: _____________________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opLeftCell="A25" zoomScaleNormal="100" workbookViewId="0">
      <selection activeCell="I41" sqref="I41"/>
    </sheetView>
  </sheetViews>
  <sheetFormatPr defaultRowHeight="15" x14ac:dyDescent="0.25"/>
  <cols>
    <col min="1" max="1" width="9.28515625" customWidth="1"/>
    <col min="4" max="4" width="10.140625" customWidth="1"/>
    <col min="5" max="5" width="3.140625" customWidth="1"/>
    <col min="6" max="6" width="10.140625" bestFit="1" customWidth="1"/>
    <col min="7" max="7" width="3.140625" customWidth="1"/>
    <col min="8" max="8" width="11.5703125" style="26" bestFit="1" customWidth="1"/>
    <col min="9" max="9" width="11.5703125" style="16" bestFit="1" customWidth="1"/>
    <col min="10" max="10" width="9.140625" style="11"/>
  </cols>
  <sheetData>
    <row r="1" spans="1:10" ht="18.75" x14ac:dyDescent="0.3">
      <c r="A1" s="74" t="s">
        <v>76</v>
      </c>
      <c r="B1" s="74"/>
      <c r="C1" s="74"/>
      <c r="D1" s="74"/>
    </row>
    <row r="3" spans="1:10" ht="15.75" x14ac:dyDescent="0.25">
      <c r="A3" s="7" t="s">
        <v>1</v>
      </c>
      <c r="B3" s="7"/>
      <c r="C3" s="7"/>
      <c r="D3" s="7"/>
      <c r="F3" s="1"/>
      <c r="I3" s="22">
        <v>20062.68</v>
      </c>
    </row>
    <row r="4" spans="1:10" x14ac:dyDescent="0.25">
      <c r="A4" s="50"/>
      <c r="B4" s="51" t="s">
        <v>2</v>
      </c>
      <c r="C4" s="51"/>
      <c r="D4" s="9"/>
      <c r="F4" s="2">
        <v>42308</v>
      </c>
    </row>
    <row r="5" spans="1:10" x14ac:dyDescent="0.25">
      <c r="B5" t="s">
        <v>3</v>
      </c>
      <c r="F5" s="2">
        <v>42308</v>
      </c>
    </row>
    <row r="6" spans="1:10" x14ac:dyDescent="0.25">
      <c r="F6" s="2"/>
    </row>
    <row r="8" spans="1:10" x14ac:dyDescent="0.25">
      <c r="A8" s="75" t="s">
        <v>5</v>
      </c>
      <c r="B8" s="75"/>
      <c r="C8" s="75"/>
      <c r="D8" s="75"/>
      <c r="E8" s="75"/>
      <c r="I8" s="23">
        <f>SUM(I3+H6)</f>
        <v>20062.68</v>
      </c>
    </row>
    <row r="10" spans="1:10" ht="15.75" x14ac:dyDescent="0.25">
      <c r="A10" s="7" t="s">
        <v>15</v>
      </c>
      <c r="B10" s="7"/>
      <c r="C10" s="7"/>
      <c r="D10" s="7"/>
    </row>
    <row r="11" spans="1:10" x14ac:dyDescent="0.25">
      <c r="A11" s="50"/>
      <c r="B11" s="76" t="s">
        <v>6</v>
      </c>
      <c r="C11" s="76"/>
      <c r="D11" s="76"/>
      <c r="F11" s="2">
        <v>42308</v>
      </c>
      <c r="I11" s="20">
        <v>7854.39</v>
      </c>
    </row>
    <row r="12" spans="1:10" x14ac:dyDescent="0.25">
      <c r="B12" s="73" t="s">
        <v>20</v>
      </c>
      <c r="C12" s="73"/>
      <c r="D12" s="73"/>
      <c r="F12" s="2">
        <v>42308</v>
      </c>
      <c r="I12" s="16">
        <v>0</v>
      </c>
    </row>
    <row r="14" spans="1:10" s="9" customFormat="1" x14ac:dyDescent="0.25">
      <c r="B14" s="9" t="s">
        <v>7</v>
      </c>
      <c r="H14" s="30">
        <f>SUM(H13:H13)</f>
        <v>0</v>
      </c>
      <c r="I14" s="22"/>
      <c r="J14" s="32"/>
    </row>
    <row r="15" spans="1:10" x14ac:dyDescent="0.25">
      <c r="I15" s="23">
        <f>SUM(I11+H14)</f>
        <v>7854.39</v>
      </c>
    </row>
    <row r="16" spans="1:10" x14ac:dyDescent="0.25">
      <c r="B16" t="s">
        <v>8</v>
      </c>
      <c r="F16" s="2">
        <v>42308</v>
      </c>
    </row>
    <row r="17" spans="1:9" x14ac:dyDescent="0.25">
      <c r="A17" t="s">
        <v>13</v>
      </c>
      <c r="B17" t="s">
        <v>41</v>
      </c>
      <c r="H17" s="26">
        <v>46.73</v>
      </c>
    </row>
    <row r="18" spans="1:9" x14ac:dyDescent="0.25">
      <c r="A18" t="s">
        <v>13</v>
      </c>
      <c r="B18" t="s">
        <v>46</v>
      </c>
      <c r="H18" s="26">
        <v>345.6</v>
      </c>
    </row>
    <row r="19" spans="1:9" x14ac:dyDescent="0.25">
      <c r="A19" t="s">
        <v>13</v>
      </c>
      <c r="B19" t="s">
        <v>12</v>
      </c>
      <c r="H19" s="30">
        <v>82.28</v>
      </c>
    </row>
    <row r="20" spans="1:9" x14ac:dyDescent="0.25">
      <c r="A20" t="s">
        <v>63</v>
      </c>
      <c r="B20" s="73" t="s">
        <v>64</v>
      </c>
      <c r="C20" s="73"/>
      <c r="D20" s="73"/>
      <c r="E20" s="73"/>
      <c r="F20" s="73"/>
      <c r="H20" s="30">
        <v>317.29000000000002</v>
      </c>
    </row>
    <row r="22" spans="1:9" s="11" customFormat="1" x14ac:dyDescent="0.25">
      <c r="A22"/>
      <c r="B22" t="s">
        <v>27</v>
      </c>
      <c r="C22"/>
      <c r="D22"/>
      <c r="E22"/>
      <c r="F22"/>
      <c r="G22"/>
      <c r="H22" s="26"/>
      <c r="I22" s="27">
        <f>SUM(H17:H21)</f>
        <v>791.90000000000009</v>
      </c>
    </row>
    <row r="24" spans="1:9" s="11" customFormat="1" x14ac:dyDescent="0.25">
      <c r="A24" s="4" t="s">
        <v>31</v>
      </c>
      <c r="B24" s="4"/>
      <c r="C24"/>
      <c r="D24"/>
      <c r="E24"/>
      <c r="F24"/>
      <c r="G24"/>
      <c r="H24" s="26"/>
      <c r="I24" s="16"/>
    </row>
    <row r="25" spans="1:9" s="11" customFormat="1" x14ac:dyDescent="0.25">
      <c r="A25"/>
      <c r="B25"/>
      <c r="C25"/>
      <c r="D25"/>
      <c r="E25"/>
      <c r="F25"/>
      <c r="G25"/>
      <c r="H25" s="30"/>
      <c r="I25" s="16"/>
    </row>
    <row r="26" spans="1:9" s="11" customFormat="1" x14ac:dyDescent="0.25">
      <c r="A26"/>
      <c r="B26" t="s">
        <v>39</v>
      </c>
      <c r="C26"/>
      <c r="D26"/>
      <c r="E26"/>
      <c r="F26"/>
      <c r="G26"/>
      <c r="H26" s="27">
        <f>SUM(H25:H25)</f>
        <v>0</v>
      </c>
      <c r="I26" s="16"/>
    </row>
    <row r="27" spans="1:9" s="11" customFormat="1" x14ac:dyDescent="0.25">
      <c r="A27"/>
      <c r="B27"/>
      <c r="C27"/>
      <c r="D27"/>
      <c r="E27"/>
      <c r="F27"/>
      <c r="G27"/>
      <c r="H27" s="27"/>
      <c r="I27" s="16">
        <f>SUM(I22+H26)</f>
        <v>791.90000000000009</v>
      </c>
    </row>
    <row r="28" spans="1:9" s="11" customFormat="1" x14ac:dyDescent="0.25">
      <c r="A28"/>
      <c r="B28" s="49" t="s">
        <v>28</v>
      </c>
      <c r="C28" s="49"/>
      <c r="D28" s="49"/>
      <c r="E28" s="49"/>
      <c r="F28" s="49"/>
      <c r="G28" s="49"/>
      <c r="H28" s="26"/>
      <c r="I28" s="25">
        <f>SUM(I15-I22)</f>
        <v>7062.49</v>
      </c>
    </row>
    <row r="29" spans="1:9" s="11" customFormat="1" x14ac:dyDescent="0.25">
      <c r="A29" s="43" t="s">
        <v>77</v>
      </c>
      <c r="B29" s="43"/>
      <c r="C29" s="43"/>
      <c r="D29" s="43"/>
      <c r="E29"/>
      <c r="F29"/>
      <c r="G29"/>
      <c r="H29" s="27"/>
      <c r="I29" s="16"/>
    </row>
    <row r="30" spans="1:9" s="11" customFormat="1" x14ac:dyDescent="0.25">
      <c r="A30"/>
      <c r="B30"/>
      <c r="C30"/>
      <c r="D30"/>
      <c r="E30"/>
      <c r="F30"/>
      <c r="G30"/>
      <c r="H30" s="30"/>
      <c r="I30" s="16"/>
    </row>
    <row r="31" spans="1:9" s="11" customFormat="1" x14ac:dyDescent="0.25">
      <c r="A31" t="s">
        <v>13</v>
      </c>
      <c r="B31" t="s">
        <v>41</v>
      </c>
      <c r="C31"/>
      <c r="D31"/>
      <c r="E31"/>
      <c r="F31"/>
      <c r="G31"/>
      <c r="H31" s="26">
        <v>46.73</v>
      </c>
      <c r="I31" s="16"/>
    </row>
    <row r="32" spans="1:9" s="11" customFormat="1" x14ac:dyDescent="0.25">
      <c r="A32" t="s">
        <v>13</v>
      </c>
      <c r="B32" t="s">
        <v>46</v>
      </c>
      <c r="C32"/>
      <c r="D32"/>
      <c r="E32"/>
      <c r="F32"/>
      <c r="G32"/>
      <c r="H32" s="26">
        <v>345.6</v>
      </c>
      <c r="I32" s="16"/>
    </row>
    <row r="33" spans="1:9" s="11" customFormat="1" x14ac:dyDescent="0.25">
      <c r="A33" t="s">
        <v>63</v>
      </c>
      <c r="B33" s="73" t="s">
        <v>64</v>
      </c>
      <c r="C33" s="73"/>
      <c r="D33" s="73"/>
      <c r="E33" s="73"/>
      <c r="F33" s="73"/>
      <c r="G33"/>
      <c r="H33" s="30">
        <v>294.43</v>
      </c>
      <c r="I33" s="16"/>
    </row>
    <row r="34" spans="1:9" s="11" customFormat="1" x14ac:dyDescent="0.25">
      <c r="A34" t="s">
        <v>43</v>
      </c>
      <c r="B34" t="s">
        <v>12</v>
      </c>
      <c r="C34"/>
      <c r="D34"/>
      <c r="E34"/>
      <c r="F34"/>
      <c r="G34"/>
      <c r="H34" s="30">
        <v>25.15</v>
      </c>
      <c r="I34" s="16"/>
    </row>
    <row r="35" spans="1:9" s="11" customFormat="1" x14ac:dyDescent="0.25">
      <c r="A35" t="s">
        <v>63</v>
      </c>
      <c r="B35" t="s">
        <v>78</v>
      </c>
      <c r="C35"/>
      <c r="D35"/>
      <c r="E35"/>
      <c r="F35"/>
      <c r="G35"/>
      <c r="H35" s="30">
        <v>282.58999999999997</v>
      </c>
      <c r="I35" s="16"/>
    </row>
    <row r="36" spans="1:9" s="11" customFormat="1" x14ac:dyDescent="0.25">
      <c r="A36"/>
      <c r="B36"/>
      <c r="C36"/>
      <c r="D36"/>
      <c r="E36"/>
      <c r="F36"/>
      <c r="G36"/>
      <c r="H36" s="30"/>
      <c r="I36" s="16"/>
    </row>
    <row r="37" spans="1:9" s="11" customFormat="1" x14ac:dyDescent="0.25">
      <c r="A37"/>
      <c r="B37"/>
      <c r="C37"/>
      <c r="D37"/>
      <c r="E37"/>
      <c r="F37"/>
      <c r="G37"/>
      <c r="H37" s="27">
        <f>SUM(H30:H36)</f>
        <v>994.5</v>
      </c>
      <c r="I37" s="16"/>
    </row>
    <row r="38" spans="1:9" s="11" customFormat="1" x14ac:dyDescent="0.25">
      <c r="A38"/>
      <c r="B38"/>
      <c r="C38"/>
      <c r="D38"/>
      <c r="E38"/>
      <c r="F38"/>
      <c r="G38"/>
      <c r="H38" s="27"/>
      <c r="I38" s="16"/>
    </row>
    <row r="39" spans="1:9" s="11" customFormat="1" x14ac:dyDescent="0.25">
      <c r="A39" t="s">
        <v>32</v>
      </c>
      <c r="B39"/>
      <c r="C39"/>
      <c r="D39"/>
      <c r="E39"/>
      <c r="F39"/>
      <c r="G39"/>
      <c r="H39" s="26"/>
      <c r="I39" s="16"/>
    </row>
    <row r="40" spans="1:9" s="11" customFormat="1" x14ac:dyDescent="0.25">
      <c r="A40"/>
      <c r="B40"/>
      <c r="C40" s="70" t="s">
        <v>34</v>
      </c>
      <c r="D40" s="70"/>
      <c r="E40" s="70"/>
      <c r="F40" s="70"/>
      <c r="G40" s="70"/>
      <c r="H40" s="70"/>
      <c r="I40" s="16">
        <f>SUM(I8)</f>
        <v>20062.68</v>
      </c>
    </row>
    <row r="41" spans="1:9" s="11" customFormat="1" x14ac:dyDescent="0.25">
      <c r="A41"/>
      <c r="B41"/>
      <c r="C41" s="71" t="s">
        <v>35</v>
      </c>
      <c r="D41" s="71"/>
      <c r="E41" s="71"/>
      <c r="F41" s="71"/>
      <c r="G41" s="71"/>
      <c r="H41" s="71"/>
      <c r="I41" s="20">
        <v>7062.49</v>
      </c>
    </row>
    <row r="42" spans="1:9" s="11" customFormat="1" x14ac:dyDescent="0.25">
      <c r="A42"/>
      <c r="B42"/>
      <c r="C42"/>
      <c r="D42"/>
      <c r="E42" s="12"/>
      <c r="F42" s="12"/>
      <c r="G42" s="12"/>
      <c r="H42" s="28" t="s">
        <v>36</v>
      </c>
      <c r="I42" s="17">
        <f>SUM(I40:I41)</f>
        <v>27125.17</v>
      </c>
    </row>
    <row r="43" spans="1:9" s="11" customFormat="1" x14ac:dyDescent="0.25">
      <c r="A43"/>
      <c r="B43"/>
      <c r="C43"/>
      <c r="D43"/>
      <c r="E43" s="48" t="s">
        <v>37</v>
      </c>
      <c r="F43" s="48"/>
      <c r="G43" s="48"/>
      <c r="H43" s="29"/>
      <c r="I43" s="20">
        <f>SUM(H26)</f>
        <v>0</v>
      </c>
    </row>
    <row r="44" spans="1:9" s="11" customFormat="1" x14ac:dyDescent="0.25">
      <c r="A44"/>
      <c r="B44"/>
      <c r="C44"/>
      <c r="D44"/>
      <c r="E44" s="48" t="s">
        <v>38</v>
      </c>
      <c r="F44" s="48"/>
      <c r="G44" s="48"/>
      <c r="H44" s="29"/>
      <c r="I44" s="18"/>
    </row>
    <row r="45" spans="1:9" s="11" customFormat="1" x14ac:dyDescent="0.25">
      <c r="A45"/>
      <c r="B45"/>
      <c r="C45"/>
      <c r="D45"/>
      <c r="E45" s="12"/>
      <c r="F45" s="12"/>
      <c r="G45" s="12"/>
      <c r="H45" s="29"/>
      <c r="I45" s="19">
        <f>I42-I43+I44</f>
        <v>27125.17</v>
      </c>
    </row>
    <row r="46" spans="1:9" s="11" customFormat="1" x14ac:dyDescent="0.25">
      <c r="A46"/>
      <c r="B46"/>
      <c r="C46"/>
      <c r="D46"/>
      <c r="E46" s="15"/>
      <c r="F46" s="15"/>
      <c r="G46" s="15"/>
      <c r="H46" s="28"/>
      <c r="I46" s="20"/>
    </row>
    <row r="47" spans="1:9" s="11" customFormat="1" ht="15.75" thickBot="1" x14ac:dyDescent="0.3">
      <c r="A47"/>
      <c r="B47"/>
      <c r="C47"/>
      <c r="D47"/>
      <c r="E47" s="13"/>
      <c r="F47" s="13"/>
      <c r="G47" s="13"/>
      <c r="H47" s="28"/>
      <c r="I47" s="21">
        <f>SUM(I44:I46)</f>
        <v>27125.17</v>
      </c>
    </row>
    <row r="48" spans="1:9" s="11" customFormat="1" ht="15.75" thickTop="1" x14ac:dyDescent="0.25">
      <c r="A48"/>
      <c r="B48"/>
      <c r="C48"/>
      <c r="D48"/>
      <c r="E48"/>
      <c r="F48"/>
      <c r="G48"/>
      <c r="H48" s="26"/>
      <c r="I48" s="16"/>
    </row>
  </sheetData>
  <mergeCells count="8">
    <mergeCell ref="C40:H40"/>
    <mergeCell ref="C41:H41"/>
    <mergeCell ref="A1:D1"/>
    <mergeCell ref="A8:E8"/>
    <mergeCell ref="B11:D11"/>
    <mergeCell ref="B12:D12"/>
    <mergeCell ref="B20:F20"/>
    <mergeCell ref="B33:F33"/>
  </mergeCells>
  <pageMargins left="0.70866141732283472" right="0.70866141732283472" top="0.35433070866141736" bottom="0.39370078740157483" header="0.31496062992125984" footer="0.31496062992125984"/>
  <pageSetup paperSize="9" orientation="portrait" horizontalDpi="4294967293" verticalDpi="0" r:id="rId1"/>
  <headerFooter>
    <oddFooter>&amp;LSigned by Chairman: Peter Smith&amp;C_____________________________&amp;RDated: _____________________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opLeftCell="A25" zoomScaleNormal="100" workbookViewId="0">
      <selection activeCell="M57" sqref="M57"/>
    </sheetView>
  </sheetViews>
  <sheetFormatPr defaultRowHeight="15" x14ac:dyDescent="0.25"/>
  <cols>
    <col min="1" max="1" width="9.28515625" customWidth="1"/>
    <col min="4" max="4" width="10.140625" customWidth="1"/>
    <col min="5" max="5" width="3.140625" customWidth="1"/>
    <col min="6" max="6" width="10.140625" bestFit="1" customWidth="1"/>
    <col min="7" max="7" width="3.140625" customWidth="1"/>
    <col min="8" max="8" width="11.5703125" style="26" bestFit="1" customWidth="1"/>
    <col min="9" max="9" width="11.5703125" style="16" bestFit="1" customWidth="1"/>
    <col min="10" max="10" width="9.140625" style="11"/>
  </cols>
  <sheetData>
    <row r="1" spans="1:10" ht="18.75" x14ac:dyDescent="0.3">
      <c r="A1" s="74" t="s">
        <v>79</v>
      </c>
      <c r="B1" s="74"/>
      <c r="C1" s="74"/>
      <c r="D1" s="74"/>
    </row>
    <row r="3" spans="1:10" ht="15.75" x14ac:dyDescent="0.25">
      <c r="A3" s="7" t="s">
        <v>1</v>
      </c>
      <c r="B3" s="7"/>
      <c r="C3" s="7"/>
      <c r="D3" s="7"/>
      <c r="F3" s="1"/>
      <c r="I3" s="22">
        <f>SUM('November 2015'!I40)</f>
        <v>20062.68</v>
      </c>
    </row>
    <row r="4" spans="1:10" x14ac:dyDescent="0.25">
      <c r="A4" s="54"/>
      <c r="B4" s="55" t="s">
        <v>2</v>
      </c>
      <c r="C4" s="55"/>
      <c r="D4" s="9"/>
      <c r="F4" s="2">
        <v>42338</v>
      </c>
    </row>
    <row r="5" spans="1:10" x14ac:dyDescent="0.25">
      <c r="B5" t="s">
        <v>3</v>
      </c>
      <c r="F5" s="2">
        <v>42338</v>
      </c>
    </row>
    <row r="6" spans="1:10" x14ac:dyDescent="0.25">
      <c r="B6" t="s">
        <v>72</v>
      </c>
      <c r="F6" s="2"/>
      <c r="H6" s="26">
        <v>8.85</v>
      </c>
    </row>
    <row r="8" spans="1:10" x14ac:dyDescent="0.25">
      <c r="A8" s="75" t="s">
        <v>5</v>
      </c>
      <c r="B8" s="75"/>
      <c r="C8" s="75"/>
      <c r="D8" s="75"/>
      <c r="E8" s="75"/>
      <c r="I8" s="23">
        <f>SUM(I3+H6)</f>
        <v>20071.53</v>
      </c>
    </row>
    <row r="10" spans="1:10" ht="15.75" x14ac:dyDescent="0.25">
      <c r="A10" s="7" t="s">
        <v>15</v>
      </c>
      <c r="B10" s="7"/>
      <c r="C10" s="7"/>
      <c r="D10" s="7"/>
    </row>
    <row r="11" spans="1:10" x14ac:dyDescent="0.25">
      <c r="A11" s="54"/>
      <c r="B11" s="76" t="s">
        <v>6</v>
      </c>
      <c r="C11" s="76"/>
      <c r="D11" s="76"/>
      <c r="F11" s="2">
        <v>42338</v>
      </c>
      <c r="I11" s="20">
        <f>SUM('November 2015'!I41)</f>
        <v>7062.49</v>
      </c>
    </row>
    <row r="12" spans="1:10" x14ac:dyDescent="0.25">
      <c r="B12" s="73" t="s">
        <v>20</v>
      </c>
      <c r="C12" s="73"/>
      <c r="D12" s="73"/>
      <c r="F12" s="2">
        <v>42338</v>
      </c>
      <c r="I12" s="16">
        <v>0</v>
      </c>
    </row>
    <row r="13" spans="1:10" x14ac:dyDescent="0.25">
      <c r="B13" t="s">
        <v>72</v>
      </c>
      <c r="H13" s="26">
        <v>1.83</v>
      </c>
    </row>
    <row r="14" spans="1:10" s="9" customFormat="1" x14ac:dyDescent="0.25">
      <c r="B14" s="9" t="s">
        <v>7</v>
      </c>
      <c r="H14" s="30">
        <f>SUM(H13:H13)</f>
        <v>1.83</v>
      </c>
      <c r="I14" s="22"/>
      <c r="J14" s="32"/>
    </row>
    <row r="15" spans="1:10" x14ac:dyDescent="0.25">
      <c r="I15" s="23">
        <f>SUM(I11+H14)</f>
        <v>7064.32</v>
      </c>
    </row>
    <row r="16" spans="1:10" x14ac:dyDescent="0.25">
      <c r="B16" t="s">
        <v>8</v>
      </c>
      <c r="F16" s="2">
        <v>42338</v>
      </c>
    </row>
    <row r="17" spans="1:9" x14ac:dyDescent="0.25">
      <c r="A17" t="s">
        <v>13</v>
      </c>
      <c r="B17" t="s">
        <v>41</v>
      </c>
      <c r="H17" s="26">
        <v>46.73</v>
      </c>
    </row>
    <row r="18" spans="1:9" x14ac:dyDescent="0.25">
      <c r="A18" t="s">
        <v>13</v>
      </c>
      <c r="B18" t="s">
        <v>46</v>
      </c>
      <c r="H18" s="26">
        <v>345.6</v>
      </c>
    </row>
    <row r="19" spans="1:9" x14ac:dyDescent="0.25">
      <c r="A19" t="s">
        <v>13</v>
      </c>
      <c r="B19" t="s">
        <v>12</v>
      </c>
      <c r="H19" s="30">
        <v>16.07</v>
      </c>
    </row>
    <row r="20" spans="1:9" x14ac:dyDescent="0.25">
      <c r="A20" t="s">
        <v>63</v>
      </c>
      <c r="B20" s="73" t="s">
        <v>64</v>
      </c>
      <c r="C20" s="73"/>
      <c r="D20" s="73"/>
      <c r="E20" s="73"/>
      <c r="F20" s="73"/>
      <c r="H20" s="30">
        <v>294.43</v>
      </c>
    </row>
    <row r="21" spans="1:9" x14ac:dyDescent="0.25">
      <c r="A21" t="s">
        <v>63</v>
      </c>
      <c r="B21" s="56" t="s">
        <v>81</v>
      </c>
      <c r="C21" s="56"/>
      <c r="D21" s="56"/>
      <c r="E21" s="56"/>
      <c r="F21" s="56"/>
      <c r="H21" s="30">
        <v>282.58999999999997</v>
      </c>
    </row>
    <row r="23" spans="1:9" s="11" customFormat="1" x14ac:dyDescent="0.25">
      <c r="A23"/>
      <c r="B23" t="s">
        <v>27</v>
      </c>
      <c r="C23"/>
      <c r="D23"/>
      <c r="E23"/>
      <c r="F23"/>
      <c r="G23"/>
      <c r="H23" s="26"/>
      <c r="I23" s="27">
        <f>SUM(H17:H22)</f>
        <v>985.42000000000007</v>
      </c>
    </row>
    <row r="25" spans="1:9" s="11" customFormat="1" x14ac:dyDescent="0.25">
      <c r="A25" s="4" t="s">
        <v>31</v>
      </c>
      <c r="B25" s="4"/>
      <c r="C25"/>
      <c r="D25"/>
      <c r="E25"/>
      <c r="F25"/>
      <c r="G25"/>
      <c r="H25" s="26"/>
      <c r="I25" s="16"/>
    </row>
    <row r="26" spans="1:9" s="11" customFormat="1" x14ac:dyDescent="0.25">
      <c r="A26"/>
      <c r="B26"/>
      <c r="C26"/>
      <c r="D26"/>
      <c r="E26"/>
      <c r="F26"/>
      <c r="G26"/>
      <c r="H26" s="30"/>
      <c r="I26" s="16"/>
    </row>
    <row r="27" spans="1:9" s="11" customFormat="1" x14ac:dyDescent="0.25">
      <c r="A27"/>
      <c r="B27" t="s">
        <v>39</v>
      </c>
      <c r="C27"/>
      <c r="D27"/>
      <c r="E27"/>
      <c r="F27"/>
      <c r="G27"/>
      <c r="H27" s="27">
        <f>SUM(H26:H26)</f>
        <v>0</v>
      </c>
      <c r="I27" s="16"/>
    </row>
    <row r="28" spans="1:9" s="11" customFormat="1" x14ac:dyDescent="0.25">
      <c r="A28"/>
      <c r="B28"/>
      <c r="C28"/>
      <c r="D28"/>
      <c r="E28"/>
      <c r="F28"/>
      <c r="G28"/>
      <c r="H28" s="27"/>
      <c r="I28" s="16">
        <f>SUM(I23+H27)</f>
        <v>985.42000000000007</v>
      </c>
    </row>
    <row r="29" spans="1:9" s="11" customFormat="1" x14ac:dyDescent="0.25">
      <c r="A29"/>
      <c r="B29" s="53" t="s">
        <v>28</v>
      </c>
      <c r="C29" s="53"/>
      <c r="D29" s="53"/>
      <c r="E29" s="53"/>
      <c r="F29" s="53"/>
      <c r="G29" s="53"/>
      <c r="H29" s="26"/>
      <c r="I29" s="25">
        <f>SUM(I15-I23)</f>
        <v>6078.9</v>
      </c>
    </row>
    <row r="30" spans="1:9" s="11" customFormat="1" x14ac:dyDescent="0.25">
      <c r="A30" s="43" t="s">
        <v>80</v>
      </c>
      <c r="B30" s="43"/>
      <c r="C30" s="43"/>
      <c r="D30" s="43"/>
      <c r="E30"/>
      <c r="F30"/>
      <c r="G30"/>
      <c r="H30" s="27"/>
      <c r="I30" s="16"/>
    </row>
    <row r="31" spans="1:9" s="11" customFormat="1" x14ac:dyDescent="0.25">
      <c r="A31"/>
      <c r="B31"/>
      <c r="C31"/>
      <c r="D31"/>
      <c r="E31"/>
      <c r="F31"/>
      <c r="G31"/>
      <c r="H31" s="30"/>
      <c r="I31" s="16"/>
    </row>
    <row r="32" spans="1:9" s="11" customFormat="1" x14ac:dyDescent="0.25">
      <c r="A32" t="s">
        <v>13</v>
      </c>
      <c r="B32" t="s">
        <v>41</v>
      </c>
      <c r="C32"/>
      <c r="D32"/>
      <c r="E32"/>
      <c r="F32"/>
      <c r="G32"/>
      <c r="H32" s="26">
        <v>9533.77</v>
      </c>
      <c r="I32" s="16"/>
    </row>
    <row r="33" spans="1:9" s="11" customFormat="1" x14ac:dyDescent="0.25">
      <c r="A33" t="s">
        <v>13</v>
      </c>
      <c r="B33" t="s">
        <v>46</v>
      </c>
      <c r="C33"/>
      <c r="D33"/>
      <c r="E33"/>
      <c r="F33"/>
      <c r="G33"/>
      <c r="H33" s="26">
        <v>345.6</v>
      </c>
      <c r="I33" s="16"/>
    </row>
    <row r="34" spans="1:9" s="11" customFormat="1" x14ac:dyDescent="0.25">
      <c r="A34" t="s">
        <v>63</v>
      </c>
      <c r="B34" s="73" t="s">
        <v>64</v>
      </c>
      <c r="C34" s="73"/>
      <c r="D34" s="73"/>
      <c r="E34" s="73"/>
      <c r="F34" s="73"/>
      <c r="G34"/>
      <c r="H34" s="30">
        <v>294.43</v>
      </c>
      <c r="I34" s="16"/>
    </row>
    <row r="35" spans="1:9" s="11" customFormat="1" x14ac:dyDescent="0.25">
      <c r="A35" t="s">
        <v>43</v>
      </c>
      <c r="B35" t="s">
        <v>12</v>
      </c>
      <c r="C35"/>
      <c r="D35"/>
      <c r="E35"/>
      <c r="F35"/>
      <c r="G35"/>
      <c r="H35" s="30">
        <v>25.99</v>
      </c>
      <c r="I35" s="16"/>
    </row>
    <row r="36" spans="1:9" s="11" customFormat="1" x14ac:dyDescent="0.25">
      <c r="A36"/>
      <c r="B36"/>
      <c r="C36"/>
      <c r="D36"/>
      <c r="E36"/>
      <c r="F36"/>
      <c r="G36"/>
      <c r="H36" s="30"/>
      <c r="I36" s="16"/>
    </row>
    <row r="37" spans="1:9" s="11" customFormat="1" x14ac:dyDescent="0.25">
      <c r="A37"/>
      <c r="B37"/>
      <c r="C37"/>
      <c r="D37"/>
      <c r="E37"/>
      <c r="F37"/>
      <c r="G37"/>
      <c r="H37" s="30"/>
      <c r="I37" s="16"/>
    </row>
    <row r="38" spans="1:9" s="11" customFormat="1" x14ac:dyDescent="0.25">
      <c r="A38"/>
      <c r="B38"/>
      <c r="C38"/>
      <c r="D38"/>
      <c r="E38"/>
      <c r="F38"/>
      <c r="G38"/>
      <c r="H38" s="27">
        <f>SUM(H31:H37)</f>
        <v>10199.790000000001</v>
      </c>
      <c r="I38" s="16"/>
    </row>
    <row r="39" spans="1:9" s="11" customFormat="1" x14ac:dyDescent="0.25">
      <c r="A39"/>
      <c r="B39"/>
      <c r="C39"/>
      <c r="D39"/>
      <c r="E39"/>
      <c r="F39"/>
      <c r="G39"/>
      <c r="H39" s="27"/>
      <c r="I39" s="16"/>
    </row>
    <row r="40" spans="1:9" s="11" customFormat="1" x14ac:dyDescent="0.25">
      <c r="A40" t="s">
        <v>32</v>
      </c>
      <c r="B40"/>
      <c r="C40"/>
      <c r="D40"/>
      <c r="E40"/>
      <c r="F40"/>
      <c r="G40"/>
      <c r="H40" s="26"/>
      <c r="I40" s="16"/>
    </row>
    <row r="41" spans="1:9" s="11" customFormat="1" x14ac:dyDescent="0.25">
      <c r="A41"/>
      <c r="B41"/>
      <c r="C41" s="70" t="s">
        <v>34</v>
      </c>
      <c r="D41" s="70"/>
      <c r="E41" s="70"/>
      <c r="F41" s="70"/>
      <c r="G41" s="70"/>
      <c r="H41" s="70"/>
      <c r="I41" s="16">
        <f>SUM(I8)</f>
        <v>20071.53</v>
      </c>
    </row>
    <row r="42" spans="1:9" s="11" customFormat="1" x14ac:dyDescent="0.25">
      <c r="A42"/>
      <c r="B42"/>
      <c r="C42" s="71" t="s">
        <v>35</v>
      </c>
      <c r="D42" s="71"/>
      <c r="E42" s="71"/>
      <c r="F42" s="71"/>
      <c r="G42" s="71"/>
      <c r="H42" s="71"/>
      <c r="I42" s="20">
        <v>6078.9</v>
      </c>
    </row>
    <row r="43" spans="1:9" s="11" customFormat="1" x14ac:dyDescent="0.25">
      <c r="A43"/>
      <c r="B43"/>
      <c r="C43"/>
      <c r="D43"/>
      <c r="E43" s="12"/>
      <c r="F43" s="12"/>
      <c r="G43" s="12"/>
      <c r="H43" s="28" t="s">
        <v>36</v>
      </c>
      <c r="I43" s="17">
        <f>SUM(I41:I42)</f>
        <v>26150.43</v>
      </c>
    </row>
    <row r="44" spans="1:9" s="11" customFormat="1" x14ac:dyDescent="0.25">
      <c r="A44"/>
      <c r="B44"/>
      <c r="C44"/>
      <c r="D44"/>
      <c r="E44" s="52" t="s">
        <v>37</v>
      </c>
      <c r="F44" s="52"/>
      <c r="G44" s="52"/>
      <c r="H44" s="29"/>
      <c r="I44" s="20">
        <f>SUM(H27)</f>
        <v>0</v>
      </c>
    </row>
    <row r="45" spans="1:9" s="11" customFormat="1" x14ac:dyDescent="0.25">
      <c r="A45"/>
      <c r="B45"/>
      <c r="C45"/>
      <c r="D45"/>
      <c r="E45" s="52" t="s">
        <v>38</v>
      </c>
      <c r="F45" s="52"/>
      <c r="G45" s="52"/>
      <c r="H45" s="29"/>
      <c r="I45" s="18"/>
    </row>
    <row r="46" spans="1:9" s="11" customFormat="1" x14ac:dyDescent="0.25">
      <c r="A46"/>
      <c r="B46"/>
      <c r="C46"/>
      <c r="D46"/>
      <c r="E46" s="12"/>
      <c r="F46" s="12"/>
      <c r="G46" s="12"/>
      <c r="H46" s="29"/>
      <c r="I46" s="19">
        <f>I43-I44+I45</f>
        <v>26150.43</v>
      </c>
    </row>
    <row r="47" spans="1:9" s="11" customFormat="1" x14ac:dyDescent="0.25">
      <c r="A47"/>
      <c r="B47"/>
      <c r="C47"/>
      <c r="D47"/>
      <c r="E47" s="15"/>
      <c r="F47" s="15"/>
      <c r="G47" s="15"/>
      <c r="H47" s="28"/>
      <c r="I47" s="20"/>
    </row>
    <row r="48" spans="1:9" s="11" customFormat="1" ht="15.75" thickBot="1" x14ac:dyDescent="0.3">
      <c r="A48"/>
      <c r="B48"/>
      <c r="C48"/>
      <c r="D48"/>
      <c r="E48" s="13"/>
      <c r="F48" s="13"/>
      <c r="G48" s="13"/>
      <c r="H48" s="28"/>
      <c r="I48" s="21">
        <f>SUM(I45:I47)</f>
        <v>26150.43</v>
      </c>
    </row>
    <row r="49" spans="1:9" s="11" customFormat="1" ht="15.75" thickTop="1" x14ac:dyDescent="0.25">
      <c r="A49"/>
      <c r="B49"/>
      <c r="C49"/>
      <c r="D49"/>
      <c r="E49"/>
      <c r="F49"/>
      <c r="G49"/>
      <c r="H49" s="26"/>
      <c r="I49" s="16"/>
    </row>
  </sheetData>
  <mergeCells count="8">
    <mergeCell ref="C41:H41"/>
    <mergeCell ref="C42:H42"/>
    <mergeCell ref="A1:D1"/>
    <mergeCell ref="A8:E8"/>
    <mergeCell ref="B11:D11"/>
    <mergeCell ref="B12:D12"/>
    <mergeCell ref="B20:F20"/>
    <mergeCell ref="B34:F34"/>
  </mergeCells>
  <pageMargins left="0.70866141732283472" right="0.70866141732283472" top="0.35433070866141736" bottom="0.39370078740157483" header="0.31496062992125984" footer="0.31496062992125984"/>
  <pageSetup paperSize="9" orientation="portrait" horizontalDpi="4294967293" verticalDpi="0" r:id="rId1"/>
  <headerFooter>
    <oddFooter>&amp;LSigned by Chairman: Peter Smith&amp;C_____________________________&amp;RDated: _____________________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April 2015</vt:lpstr>
      <vt:lpstr>May 2015</vt:lpstr>
      <vt:lpstr>June 2015</vt:lpstr>
      <vt:lpstr>July 2015</vt:lpstr>
      <vt:lpstr>August 2015</vt:lpstr>
      <vt:lpstr>September 2015</vt:lpstr>
      <vt:lpstr>October 2015</vt:lpstr>
      <vt:lpstr>November 2015</vt:lpstr>
      <vt:lpstr>December 2015</vt:lpstr>
      <vt:lpstr>January 2016</vt:lpstr>
      <vt:lpstr>February 2016</vt:lpstr>
      <vt:lpstr>March 2016</vt:lpstr>
      <vt:lpstr>EOY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 User</dc:creator>
  <cp:lastModifiedBy>Thelma</cp:lastModifiedBy>
  <cp:lastPrinted>2016-04-12T10:59:52Z</cp:lastPrinted>
  <dcterms:created xsi:type="dcterms:W3CDTF">2015-06-11T07:35:53Z</dcterms:created>
  <dcterms:modified xsi:type="dcterms:W3CDTF">2016-04-13T06:46:54Z</dcterms:modified>
</cp:coreProperties>
</file>