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autoCompressPictures="0"/>
  <bookViews>
    <workbookView xWindow="0" yWindow="0" windowWidth="20490" windowHeight="7755"/>
  </bookViews>
  <sheets>
    <sheet name="Bank Reconciliation" sheetId="6" r:id="rId1"/>
    <sheet name="Significant Variances" sheetId="7" r:id="rId2"/>
    <sheet name="Receipts and Payments" sheetId="3" r:id="rId3"/>
  </sheets>
  <definedNames>
    <definedName name="_xlnm.Print_Area" localSheetId="0">'Bank Reconciliation'!$A$1:$H$32</definedName>
    <definedName name="_xlnm.Print_Area" localSheetId="2">'Receipts and Payments'!$A$1:$I$57</definedName>
    <definedName name="_xlnm.Print_Area" localSheetId="1">'Significant Variances'!$A$1:$L$25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6" i="7" l="1"/>
  <c r="D17" i="7"/>
  <c r="D18" i="7"/>
  <c r="D19" i="7"/>
  <c r="D21" i="7"/>
  <c r="D9" i="7"/>
  <c r="D11" i="7"/>
  <c r="D13" i="7"/>
  <c r="D15" i="7"/>
  <c r="D7" i="7"/>
  <c r="E7" i="7" s="1"/>
  <c r="D46" i="3"/>
  <c r="A17" i="3" l="1"/>
  <c r="D17" i="3" l="1"/>
  <c r="D50" i="3" s="1"/>
  <c r="D51" i="3"/>
  <c r="H28" i="6"/>
  <c r="H13" i="6"/>
  <c r="H17" i="6"/>
  <c r="A50" i="3"/>
  <c r="A46" i="3"/>
  <c r="A51" i="3" s="1"/>
  <c r="D52" i="3" l="1"/>
  <c r="A52" i="3"/>
</calcChain>
</file>

<file path=xl/sharedStrings.xml><?xml version="1.0" encoding="utf-8"?>
<sst xmlns="http://schemas.openxmlformats.org/spreadsheetml/2006/main" count="78" uniqueCount="76">
  <si>
    <t>Precept</t>
  </si>
  <si>
    <t>Insurance</t>
  </si>
  <si>
    <t>VAT</t>
  </si>
  <si>
    <t>Year Ended</t>
  </si>
  <si>
    <t>Receipts</t>
  </si>
  <si>
    <t>Bank Interest</t>
  </si>
  <si>
    <t>TOTAL RECEIPTS</t>
  </si>
  <si>
    <t>Payments</t>
  </si>
  <si>
    <t>Salary</t>
  </si>
  <si>
    <t>Subscriptions</t>
  </si>
  <si>
    <t>TOTAL PAYMENTS</t>
  </si>
  <si>
    <t>Add Receipts</t>
  </si>
  <si>
    <t>Deduct Total Payments</t>
  </si>
  <si>
    <t>Balance carried forward at beginning of year</t>
  </si>
  <si>
    <t>Bank Reconciliation</t>
  </si>
  <si>
    <t>Cash Book</t>
  </si>
  <si>
    <t>Add: Receipts in the year</t>
  </si>
  <si>
    <t>Less: Payments in the year</t>
  </si>
  <si>
    <t>Training</t>
  </si>
  <si>
    <t>HMRC</t>
  </si>
  <si>
    <t>Church Clock</t>
  </si>
  <si>
    <t>Dog Bins</t>
  </si>
  <si>
    <t>Cheque number</t>
  </si>
  <si>
    <t>Section 1</t>
  </si>
  <si>
    <t>2014/15</t>
  </si>
  <si>
    <t>Detailed explanation of variance</t>
  </si>
  <si>
    <t>Variance +/-</t>
  </si>
  <si>
    <t>Variance %</t>
  </si>
  <si>
    <r>
      <rPr>
        <b/>
        <sz val="12"/>
        <rFont val="Arial"/>
        <family val="2"/>
      </rPr>
      <t>Box 2</t>
    </r>
    <r>
      <rPr>
        <sz val="12"/>
        <rFont val="Arial"/>
        <family val="2"/>
      </rPr>
      <t xml:space="preserve">
Precept</t>
    </r>
  </si>
  <si>
    <r>
      <rPr>
        <b/>
        <sz val="12"/>
        <rFont val="Arial"/>
        <family val="2"/>
      </rPr>
      <t>Box 3</t>
    </r>
    <r>
      <rPr>
        <sz val="12"/>
        <rFont val="Arial"/>
        <family val="2"/>
      </rPr>
      <t xml:space="preserve">
Other Income</t>
    </r>
  </si>
  <si>
    <r>
      <rPr>
        <b/>
        <sz val="12"/>
        <rFont val="Arial"/>
        <family val="2"/>
      </rPr>
      <t>Box 4</t>
    </r>
    <r>
      <rPr>
        <sz val="12"/>
        <rFont val="Arial"/>
        <family val="2"/>
      </rPr>
      <t xml:space="preserve">
Staff costs</t>
    </r>
  </si>
  <si>
    <r>
      <rPr>
        <b/>
        <sz val="12"/>
        <rFont val="Arial"/>
        <family val="2"/>
      </rPr>
      <t>Box 5</t>
    </r>
    <r>
      <rPr>
        <sz val="12"/>
        <rFont val="Arial"/>
        <family val="2"/>
      </rPr>
      <t xml:space="preserve">
Loan interest/captial</t>
    </r>
  </si>
  <si>
    <r>
      <rPr>
        <b/>
        <sz val="12"/>
        <rFont val="Arial"/>
        <family val="2"/>
      </rPr>
      <t>Box 6</t>
    </r>
    <r>
      <rPr>
        <sz val="12"/>
        <rFont val="Arial"/>
        <family val="2"/>
      </rPr>
      <t xml:space="preserve">
Other payments</t>
    </r>
  </si>
  <si>
    <r>
      <rPr>
        <b/>
        <sz val="12"/>
        <rFont val="Arial"/>
        <family val="2"/>
      </rPr>
      <t>Box 7</t>
    </r>
    <r>
      <rPr>
        <sz val="12"/>
        <rFont val="Arial"/>
        <family val="2"/>
      </rPr>
      <t xml:space="preserve">
Balances carried forward</t>
    </r>
  </si>
  <si>
    <r>
      <rPr>
        <b/>
        <sz val="12"/>
        <rFont val="Arial"/>
        <family val="2"/>
      </rPr>
      <t>Box 9</t>
    </r>
    <r>
      <rPr>
        <sz val="12"/>
        <rFont val="Arial"/>
        <family val="2"/>
      </rPr>
      <t xml:space="preserve">
Fixed assets &amp;
long term assets</t>
    </r>
  </si>
  <si>
    <r>
      <rPr>
        <b/>
        <sz val="12"/>
        <rFont val="Arial"/>
        <family val="2"/>
      </rPr>
      <t>Box 10</t>
    </r>
    <r>
      <rPr>
        <sz val="12"/>
        <rFont val="Arial"/>
        <family val="2"/>
      </rPr>
      <t xml:space="preserve">
Total borrowing</t>
    </r>
  </si>
  <si>
    <t>Significant Variances</t>
  </si>
  <si>
    <t>Wiggenhall St Mary Magdalen Parish Council</t>
  </si>
  <si>
    <t>Financial year ending 31 March 2016</t>
  </si>
  <si>
    <t>Balance per bank statements at 31 March 2016</t>
  </si>
  <si>
    <t>Less Unpresented Cheques at 31 March 2016</t>
  </si>
  <si>
    <t>Add Receipts Not Yet Credited at 31 March 2016</t>
  </si>
  <si>
    <t>Net Bank Balance as at 31 March 2016</t>
  </si>
  <si>
    <t>Closing Balance as per Cash Book as at 31 March 2016</t>
  </si>
  <si>
    <t>Unity Trust Account  - 20311957</t>
  </si>
  <si>
    <t>Unity Trust Account - Deposit - 20311960</t>
  </si>
  <si>
    <t>Precept Grant</t>
  </si>
  <si>
    <t>Misc</t>
  </si>
  <si>
    <t>Admin Costs</t>
  </si>
  <si>
    <t>Allotments</t>
  </si>
  <si>
    <t>Audit</t>
  </si>
  <si>
    <t>Cemetery Maintenace &amp; Rates</t>
  </si>
  <si>
    <t>Chair Allowance</t>
  </si>
  <si>
    <t>Defibrillator</t>
  </si>
  <si>
    <t>Donations to Church &amp; Eagre News</t>
  </si>
  <si>
    <t>Drainage Rates</t>
  </si>
  <si>
    <t>Grit Bin</t>
  </si>
  <si>
    <t>Mag Village Hall Rent</t>
  </si>
  <si>
    <t>Printing</t>
  </si>
  <si>
    <t>Playing Field Maintenance</t>
  </si>
  <si>
    <t>Streetlight Electricity</t>
  </si>
  <si>
    <t>Streetlight Maintenance</t>
  </si>
  <si>
    <t>VH Spped Ramp</t>
  </si>
  <si>
    <t>VAS</t>
  </si>
  <si>
    <t>S137</t>
  </si>
  <si>
    <t>Cemetery Fees</t>
  </si>
  <si>
    <t>Allotment Rents</t>
  </si>
  <si>
    <t>2015/16</t>
  </si>
  <si>
    <t>Opening Balance 1 April 2015</t>
  </si>
  <si>
    <t>Allotment rent has decreased due to less tenants and cemetery fees are less due to no burials in 2015/16</t>
  </si>
  <si>
    <t>New clerk on a lower rate of pay</t>
  </si>
  <si>
    <t xml:space="preserve">The parish council has spent money from their reserves to upgrade the streetlights to LED and to pay towards a new footpath (TROD) </t>
  </si>
  <si>
    <t>The parish council has used money from their reserves as listed above.</t>
  </si>
  <si>
    <t>Magdalen  Parish Council</t>
  </si>
  <si>
    <t>Magdalen Parish Council</t>
  </si>
  <si>
    <t>Prepared by   , Clerk/RFO to Wiggenhall St Mary Magdalen Parish Council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</si>
</sst>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£&quot;* #,##0.00_-;\-&quot;£&quot;* #,##0.00_-;_-&quot;£&quot;* &quot;-&quot;??_-;_-@_-"/>
    <numFmt numFmtId="164" formatCode="_-&quot;£&quot;* #,##0_-;\-&quot;£&quot;* #,##0_-;_-&quot;£&quot;* &quot;-&quot;??_-;_-@_-"/>
  </numFmts>
  <fonts count="12" x14ac:knownFonts="1">
    <font>
      <sz val="10"/>
      <name val="Arial"/>
    </font>
    <font>
      <sz val="10"/>
      <name val="Arial"/>
      <family val="2"/>
    </font>
    <font>
      <sz val="10"/>
      <name val="MS Sans Serif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4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auto="1"/>
      </bottom>
      <diagonal/>
    </border>
  </borders>
  <cellStyleXfs count="55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59">
    <xf numFmtId="0" fontId="0" fillId="0" borderId="0" xfId="0"/>
    <xf numFmtId="0" fontId="3" fillId="0" borderId="0" xfId="0" applyFont="1"/>
    <xf numFmtId="0" fontId="6" fillId="0" borderId="0" xfId="0" applyFont="1"/>
    <xf numFmtId="0" fontId="5" fillId="0" borderId="0" xfId="2" applyNumberFormat="1" applyFont="1" applyFill="1" applyBorder="1" applyAlignment="1" applyProtection="1">
      <alignment horizontal="left"/>
    </xf>
    <xf numFmtId="0" fontId="5" fillId="0" borderId="0" xfId="2" applyNumberFormat="1" applyFont="1" applyFill="1" applyBorder="1" applyAlignment="1" applyProtection="1">
      <alignment horizontal="left" wrapText="1"/>
    </xf>
    <xf numFmtId="0" fontId="3" fillId="0" borderId="0" xfId="2" applyNumberFormat="1" applyFont="1" applyFill="1" applyBorder="1" applyAlignment="1" applyProtection="1">
      <alignment horizontal="left"/>
    </xf>
    <xf numFmtId="0" fontId="7" fillId="0" borderId="0" xfId="0" applyFont="1"/>
    <xf numFmtId="0" fontId="0" fillId="0" borderId="0" xfId="0" applyAlignment="1"/>
    <xf numFmtId="164" fontId="0" fillId="0" borderId="0" xfId="0" applyNumberFormat="1"/>
    <xf numFmtId="164" fontId="0" fillId="0" borderId="0" xfId="0" applyNumberFormat="1" applyAlignment="1">
      <alignment horizontal="center"/>
    </xf>
    <xf numFmtId="44" fontId="5" fillId="0" borderId="0" xfId="1" applyNumberFormat="1" applyFont="1"/>
    <xf numFmtId="44" fontId="5" fillId="0" borderId="0" xfId="1" applyNumberFormat="1" applyFont="1" applyFill="1" applyBorder="1" applyAlignment="1" applyProtection="1"/>
    <xf numFmtId="44" fontId="3" fillId="0" borderId="1" xfId="0" applyNumberFormat="1" applyFont="1" applyBorder="1"/>
    <xf numFmtId="44" fontId="0" fillId="0" borderId="0" xfId="0" applyNumberFormat="1"/>
    <xf numFmtId="44" fontId="0" fillId="0" borderId="0" xfId="1" applyNumberFormat="1" applyFont="1"/>
    <xf numFmtId="44" fontId="3" fillId="0" borderId="1" xfId="1" applyNumberFormat="1" applyFont="1" applyBorder="1"/>
    <xf numFmtId="44" fontId="0" fillId="0" borderId="3" xfId="1" applyNumberFormat="1" applyFont="1" applyBorder="1"/>
    <xf numFmtId="44" fontId="3" fillId="0" borderId="0" xfId="1" applyNumberFormat="1" applyFont="1"/>
    <xf numFmtId="44" fontId="3" fillId="0" borderId="2" xfId="1" applyNumberFormat="1" applyFont="1" applyBorder="1"/>
    <xf numFmtId="0" fontId="0" fillId="0" borderId="0" xfId="2" applyNumberFormat="1" applyFont="1" applyFill="1" applyBorder="1" applyAlignment="1" applyProtection="1">
      <alignment horizontal="left"/>
    </xf>
    <xf numFmtId="0" fontId="0" fillId="0" borderId="0" xfId="0" applyFont="1"/>
    <xf numFmtId="0" fontId="0" fillId="0" borderId="0" xfId="2" applyNumberFormat="1" applyFont="1" applyFill="1" applyBorder="1" applyAlignment="1" applyProtection="1">
      <alignment horizontal="left" wrapText="1"/>
    </xf>
    <xf numFmtId="0" fontId="0" fillId="0" borderId="0" xfId="0" applyFont="1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  <xf numFmtId="0" fontId="11" fillId="0" borderId="0" xfId="0" applyFont="1" applyAlignment="1"/>
    <xf numFmtId="44" fontId="11" fillId="0" borderId="0" xfId="1" applyNumberFormat="1" applyFont="1"/>
    <xf numFmtId="164" fontId="11" fillId="0" borderId="0" xfId="0" applyNumberFormat="1" applyFont="1"/>
    <xf numFmtId="44" fontId="11" fillId="0" borderId="3" xfId="1" applyNumberFormat="1" applyFont="1" applyBorder="1"/>
    <xf numFmtId="44" fontId="11" fillId="0" borderId="0" xfId="0" applyNumberFormat="1" applyFont="1"/>
    <xf numFmtId="0" fontId="11" fillId="0" borderId="0" xfId="0" applyFont="1" applyAlignment="1">
      <alignment horizontal="left"/>
    </xf>
    <xf numFmtId="44" fontId="11" fillId="0" borderId="0" xfId="0" applyNumberFormat="1" applyFont="1" applyBorder="1"/>
    <xf numFmtId="164" fontId="11" fillId="0" borderId="3" xfId="1" applyNumberFormat="1" applyFont="1" applyBorder="1"/>
    <xf numFmtId="164" fontId="6" fillId="0" borderId="0" xfId="0" applyNumberFormat="1" applyFont="1"/>
    <xf numFmtId="44" fontId="6" fillId="0" borderId="4" xfId="0" applyNumberFormat="1" applyFont="1" applyBorder="1"/>
    <xf numFmtId="44" fontId="11" fillId="0" borderId="0" xfId="1" applyNumberFormat="1" applyFont="1" applyFill="1" applyBorder="1" applyAlignment="1" applyProtection="1">
      <alignment horizontal="center"/>
    </xf>
    <xf numFmtId="44" fontId="6" fillId="0" borderId="2" xfId="1" applyNumberFormat="1" applyFont="1" applyFill="1" applyBorder="1" applyAlignment="1" applyProtection="1">
      <alignment horizontal="right"/>
    </xf>
    <xf numFmtId="44" fontId="11" fillId="0" borderId="0" xfId="1" applyNumberFormat="1" applyFont="1" applyFill="1" applyBorder="1" applyAlignment="1" applyProtection="1">
      <alignment horizontal="right"/>
    </xf>
    <xf numFmtId="0" fontId="11" fillId="0" borderId="0" xfId="0" applyFont="1" applyAlignment="1">
      <alignment wrapText="1"/>
    </xf>
    <xf numFmtId="164" fontId="3" fillId="0" borderId="0" xfId="0" applyNumberFormat="1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2" applyNumberFormat="1" applyFont="1" applyFill="1" applyBorder="1" applyAlignment="1" applyProtection="1">
      <alignment horizontal="left" wrapText="1"/>
    </xf>
    <xf numFmtId="0" fontId="1" fillId="0" borderId="0" xfId="2" applyNumberFormat="1" applyFont="1" applyFill="1" applyBorder="1" applyAlignment="1" applyProtection="1">
      <alignment horizontal="left"/>
    </xf>
    <xf numFmtId="44" fontId="1" fillId="0" borderId="0" xfId="1" applyNumberFormat="1" applyFont="1"/>
    <xf numFmtId="0" fontId="1" fillId="0" borderId="0" xfId="0" applyFont="1"/>
    <xf numFmtId="44" fontId="1" fillId="0" borderId="0" xfId="2" applyNumberFormat="1" applyFont="1" applyFill="1" applyBorder="1" applyAlignment="1" applyProtection="1">
      <alignment horizontal="left"/>
    </xf>
    <xf numFmtId="0" fontId="11" fillId="0" borderId="0" xfId="0" applyFont="1" applyAlignment="1"/>
    <xf numFmtId="44" fontId="11" fillId="0" borderId="0" xfId="2" applyNumberFormat="1" applyFont="1" applyFill="1" applyBorder="1" applyAlignment="1" applyProtection="1"/>
    <xf numFmtId="10" fontId="11" fillId="0" borderId="0" xfId="0" applyNumberFormat="1" applyFont="1"/>
    <xf numFmtId="0" fontId="11" fillId="0" borderId="0" xfId="0" applyFont="1" applyAlignment="1">
      <alignment vertical="top" wrapText="1"/>
    </xf>
    <xf numFmtId="0" fontId="11" fillId="0" borderId="0" xfId="0" applyFont="1" applyAlignment="1"/>
    <xf numFmtId="0" fontId="6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55">
    <cellStyle name="Currency" xfId="1" builtinId="4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Normal" xfId="0" builtinId="0"/>
    <cellStyle name="Normal_UPC-bankR990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H34"/>
  <sheetViews>
    <sheetView tabSelected="1" topLeftCell="A2" workbookViewId="0">
      <selection activeCell="A7" sqref="A7:H7"/>
    </sheetView>
  </sheetViews>
  <sheetFormatPr defaultColWidth="8.85546875" defaultRowHeight="12.75" x14ac:dyDescent="0.2"/>
  <cols>
    <col min="1" max="1" width="5.42578125" customWidth="1"/>
    <col min="2" max="2" width="4.28515625" customWidth="1"/>
    <col min="4" max="4" width="6.28515625" customWidth="1"/>
    <col min="5" max="5" width="9.140625" bestFit="1" customWidth="1"/>
    <col min="6" max="6" width="21.7109375" customWidth="1"/>
    <col min="7" max="8" width="14.28515625" bestFit="1" customWidth="1"/>
  </cols>
  <sheetData>
    <row r="1" spans="1:8" ht="15.75" x14ac:dyDescent="0.25">
      <c r="A1" s="54" t="s">
        <v>37</v>
      </c>
      <c r="B1" s="54"/>
      <c r="C1" s="54"/>
      <c r="D1" s="54"/>
      <c r="E1" s="54"/>
      <c r="F1" s="54"/>
      <c r="G1" s="54"/>
      <c r="H1" s="54"/>
    </row>
    <row r="2" spans="1:8" ht="15" x14ac:dyDescent="0.2">
      <c r="A2" s="26"/>
      <c r="B2" s="26"/>
      <c r="C2" s="26"/>
      <c r="D2" s="26"/>
      <c r="E2" s="26"/>
      <c r="F2" s="26"/>
      <c r="G2" s="26"/>
      <c r="H2" s="26"/>
    </row>
    <row r="3" spans="1:8" s="22" customFormat="1" ht="15.75" x14ac:dyDescent="0.25">
      <c r="A3" s="54" t="s">
        <v>14</v>
      </c>
      <c r="B3" s="54"/>
      <c r="C3" s="54"/>
      <c r="D3" s="54"/>
      <c r="E3" s="54"/>
      <c r="F3" s="54"/>
      <c r="G3" s="54"/>
      <c r="H3" s="54"/>
    </row>
    <row r="4" spans="1:8" s="22" customFormat="1" x14ac:dyDescent="0.2">
      <c r="A4"/>
      <c r="B4"/>
      <c r="C4"/>
      <c r="D4"/>
      <c r="E4"/>
      <c r="F4"/>
      <c r="G4"/>
      <c r="H4"/>
    </row>
    <row r="5" spans="1:8" ht="15" x14ac:dyDescent="0.2">
      <c r="A5" s="55" t="s">
        <v>38</v>
      </c>
      <c r="B5" s="55"/>
      <c r="C5" s="55"/>
      <c r="D5" s="55"/>
      <c r="E5" s="55"/>
      <c r="F5" s="55"/>
      <c r="G5" s="26"/>
      <c r="H5" s="26"/>
    </row>
    <row r="6" spans="1:8" s="26" customFormat="1" ht="15" x14ac:dyDescent="0.2"/>
    <row r="7" spans="1:8" s="26" customFormat="1" ht="15" x14ac:dyDescent="0.2">
      <c r="A7" s="55" t="s">
        <v>75</v>
      </c>
      <c r="B7" s="55"/>
      <c r="C7" s="55"/>
      <c r="D7" s="55"/>
      <c r="E7" s="55"/>
      <c r="F7" s="55"/>
      <c r="G7" s="55"/>
      <c r="H7" s="55"/>
    </row>
    <row r="8" spans="1:8" s="26" customFormat="1" ht="15.75" x14ac:dyDescent="0.25">
      <c r="A8" s="2"/>
      <c r="E8" s="2"/>
      <c r="H8" s="2"/>
    </row>
    <row r="9" spans="1:8" s="26" customFormat="1" ht="15.75" x14ac:dyDescent="0.25">
      <c r="A9" s="2" t="s">
        <v>39</v>
      </c>
    </row>
    <row r="10" spans="1:8" s="26" customFormat="1" ht="15" x14ac:dyDescent="0.2"/>
    <row r="11" spans="1:8" s="26" customFormat="1" ht="15" x14ac:dyDescent="0.2">
      <c r="B11" s="55" t="s">
        <v>44</v>
      </c>
      <c r="C11" s="55"/>
      <c r="D11" s="55"/>
      <c r="E11" s="55"/>
      <c r="F11" s="55"/>
      <c r="G11" s="28">
        <v>3986.2</v>
      </c>
      <c r="H11" s="29"/>
    </row>
    <row r="12" spans="1:8" s="26" customFormat="1" ht="15" x14ac:dyDescent="0.2">
      <c r="B12" s="55" t="s">
        <v>45</v>
      </c>
      <c r="C12" s="55"/>
      <c r="D12" s="55"/>
      <c r="E12" s="55"/>
      <c r="F12" s="55"/>
      <c r="G12" s="30">
        <v>10588.07</v>
      </c>
      <c r="H12" s="29"/>
    </row>
    <row r="13" spans="1:8" s="26" customFormat="1" ht="15" x14ac:dyDescent="0.2">
      <c r="G13" s="29"/>
      <c r="H13" s="31">
        <f>SUM(G11:G12)</f>
        <v>14574.27</v>
      </c>
    </row>
    <row r="14" spans="1:8" s="26" customFormat="1" ht="15" x14ac:dyDescent="0.2">
      <c r="B14" s="55" t="s">
        <v>40</v>
      </c>
      <c r="C14" s="55"/>
      <c r="D14" s="55"/>
      <c r="E14" s="55"/>
      <c r="F14" s="55"/>
      <c r="G14" s="31"/>
      <c r="H14" s="31"/>
    </row>
    <row r="15" spans="1:8" s="26" customFormat="1" ht="15" x14ac:dyDescent="0.2">
      <c r="B15" s="27" t="s">
        <v>22</v>
      </c>
      <c r="C15" s="27"/>
      <c r="D15" s="32"/>
      <c r="G15" s="28">
        <v>0</v>
      </c>
      <c r="H15" s="33"/>
    </row>
    <row r="16" spans="1:8" s="26" customFormat="1" ht="15" x14ac:dyDescent="0.2">
      <c r="G16" s="30">
        <v>0</v>
      </c>
      <c r="H16" s="33"/>
    </row>
    <row r="17" spans="1:8" s="26" customFormat="1" ht="15" x14ac:dyDescent="0.2">
      <c r="G17" s="29"/>
      <c r="H17" s="33">
        <f>SUM(G15:G16)</f>
        <v>0</v>
      </c>
    </row>
    <row r="18" spans="1:8" s="26" customFormat="1" ht="15" x14ac:dyDescent="0.2">
      <c r="B18" s="55" t="s">
        <v>41</v>
      </c>
      <c r="C18" s="55"/>
      <c r="D18" s="55"/>
      <c r="E18" s="55"/>
      <c r="F18" s="55"/>
      <c r="G18" s="29">
        <v>0</v>
      </c>
      <c r="H18" s="31"/>
    </row>
    <row r="19" spans="1:8" s="26" customFormat="1" ht="15" x14ac:dyDescent="0.2">
      <c r="G19" s="34">
        <v>0</v>
      </c>
      <c r="H19" s="31"/>
    </row>
    <row r="20" spans="1:8" s="26" customFormat="1" ht="16.5" thickBot="1" x14ac:dyDescent="0.3">
      <c r="B20" s="54" t="s">
        <v>42</v>
      </c>
      <c r="C20" s="54"/>
      <c r="D20" s="54"/>
      <c r="E20" s="54"/>
      <c r="F20" s="54"/>
      <c r="G20" s="35"/>
      <c r="H20" s="36">
        <v>14574.27</v>
      </c>
    </row>
    <row r="21" spans="1:8" s="26" customFormat="1" ht="15.75" thickTop="1" x14ac:dyDescent="0.2">
      <c r="G21" s="29"/>
      <c r="H21" s="31"/>
    </row>
    <row r="22" spans="1:8" s="26" customFormat="1" ht="15.75" x14ac:dyDescent="0.25">
      <c r="A22" s="2" t="s">
        <v>15</v>
      </c>
      <c r="G22" s="29"/>
      <c r="H22" s="31"/>
    </row>
    <row r="23" spans="1:8" s="26" customFormat="1" ht="15" x14ac:dyDescent="0.2">
      <c r="G23" s="29"/>
      <c r="H23" s="31"/>
    </row>
    <row r="24" spans="1:8" s="26" customFormat="1" ht="15" x14ac:dyDescent="0.2">
      <c r="B24" s="53" t="s">
        <v>68</v>
      </c>
      <c r="C24" s="53"/>
      <c r="D24" s="53"/>
      <c r="E24" s="53"/>
      <c r="F24" s="53"/>
      <c r="G24" s="29"/>
      <c r="H24" s="31">
        <v>29433.52</v>
      </c>
    </row>
    <row r="25" spans="1:8" s="26" customFormat="1" ht="15" x14ac:dyDescent="0.2">
      <c r="B25" s="53" t="s">
        <v>16</v>
      </c>
      <c r="C25" s="53"/>
      <c r="D25" s="53"/>
      <c r="E25" s="53"/>
      <c r="F25" s="53"/>
      <c r="G25" s="29"/>
      <c r="H25" s="50">
        <v>16358.75</v>
      </c>
    </row>
    <row r="26" spans="1:8" s="26" customFormat="1" ht="15" x14ac:dyDescent="0.2">
      <c r="B26" s="53" t="s">
        <v>17</v>
      </c>
      <c r="C26" s="53"/>
      <c r="D26" s="53"/>
      <c r="E26" s="53"/>
      <c r="F26" s="53"/>
      <c r="G26" s="29"/>
      <c r="H26" s="31">
        <v>31218</v>
      </c>
    </row>
    <row r="27" spans="1:8" s="26" customFormat="1" ht="15" x14ac:dyDescent="0.2">
      <c r="G27" s="29"/>
      <c r="H27" s="37"/>
    </row>
    <row r="28" spans="1:8" s="26" customFormat="1" ht="16.5" thickBot="1" x14ac:dyDescent="0.3">
      <c r="B28" s="2" t="s">
        <v>43</v>
      </c>
      <c r="G28" s="29"/>
      <c r="H28" s="38">
        <f>SUM(H24+H25-H26)</f>
        <v>14574.270000000004</v>
      </c>
    </row>
    <row r="29" spans="1:8" s="26" customFormat="1" ht="15.75" thickTop="1" x14ac:dyDescent="0.2">
      <c r="G29" s="29"/>
      <c r="H29" s="39"/>
    </row>
    <row r="30" spans="1:8" s="26" customFormat="1" ht="15" x14ac:dyDescent="0.2">
      <c r="H30" s="31"/>
    </row>
    <row r="31" spans="1:8" s="26" customFormat="1" ht="15" x14ac:dyDescent="0.2">
      <c r="H31" s="31"/>
    </row>
    <row r="32" spans="1:8" s="26" customFormat="1" ht="15" x14ac:dyDescent="0.2">
      <c r="H32" s="31"/>
    </row>
    <row r="33" spans="1:8" s="26" customFormat="1" ht="18" x14ac:dyDescent="0.25">
      <c r="A33" s="25"/>
      <c r="B33" s="25"/>
      <c r="C33" s="25"/>
      <c r="D33" s="25"/>
      <c r="E33" s="25"/>
      <c r="F33" s="25"/>
      <c r="G33" s="25"/>
      <c r="H33" s="25"/>
    </row>
    <row r="34" spans="1:8" ht="18" x14ac:dyDescent="0.25">
      <c r="A34" s="25"/>
      <c r="B34" s="25"/>
      <c r="C34" s="25"/>
      <c r="D34" s="25"/>
      <c r="E34" s="25"/>
      <c r="F34" s="25"/>
      <c r="G34" s="25"/>
      <c r="H34" s="25"/>
    </row>
  </sheetData>
  <mergeCells count="12">
    <mergeCell ref="B24:F24"/>
    <mergeCell ref="B25:F25"/>
    <mergeCell ref="B26:F26"/>
    <mergeCell ref="A1:H1"/>
    <mergeCell ref="A7:H7"/>
    <mergeCell ref="B20:F20"/>
    <mergeCell ref="B14:F14"/>
    <mergeCell ref="B18:F18"/>
    <mergeCell ref="A3:H3"/>
    <mergeCell ref="A5:F5"/>
    <mergeCell ref="B11:F11"/>
    <mergeCell ref="B12:F12"/>
  </mergeCells>
  <phoneticPr fontId="4" type="noConversion"/>
  <pageMargins left="0.70000000000000007" right="0.70000000000000007" top="0.43000000000000005" bottom="0.75000000000000011" header="0.30000000000000004" footer="0.30000000000000004"/>
  <pageSetup paperSize="9" orientation="portrait" horizontalDpi="4294967293" verticalDpi="4294967293" r:id="rId1"/>
  <headerFooter>
    <oddHeader>&amp;R&amp;"Arial,Bold"&amp;12&amp;K000000Attachment 1.1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1"/>
  <sheetViews>
    <sheetView topLeftCell="A9" workbookViewId="0">
      <selection activeCell="C22" sqref="C22"/>
    </sheetView>
  </sheetViews>
  <sheetFormatPr defaultColWidth="10.85546875" defaultRowHeight="15" x14ac:dyDescent="0.2"/>
  <cols>
    <col min="1" max="1" width="23.28515625" style="26" bestFit="1" customWidth="1"/>
    <col min="2" max="3" width="14.28515625" style="26" bestFit="1" customWidth="1"/>
    <col min="4" max="4" width="14.140625" style="26" bestFit="1" customWidth="1"/>
    <col min="5" max="5" width="13.85546875" style="26" bestFit="1" customWidth="1"/>
    <col min="6" max="7" width="10.85546875" style="26"/>
    <col min="8" max="8" width="10.7109375" style="26" customWidth="1"/>
    <col min="9" max="9" width="29.7109375" style="26" hidden="1" customWidth="1"/>
    <col min="10" max="16384" width="10.85546875" style="26"/>
  </cols>
  <sheetData>
    <row r="1" spans="1:15" s="2" customFormat="1" ht="15.75" x14ac:dyDescent="0.25">
      <c r="A1" s="2" t="s">
        <v>74</v>
      </c>
    </row>
    <row r="2" spans="1:15" s="2" customFormat="1" ht="15.75" x14ac:dyDescent="0.25"/>
    <row r="3" spans="1:15" s="2" customFormat="1" ht="15.75" x14ac:dyDescent="0.25">
      <c r="A3" s="2" t="s">
        <v>36</v>
      </c>
    </row>
    <row r="4" spans="1:15" s="2" customFormat="1" ht="15.75" x14ac:dyDescent="0.25"/>
    <row r="5" spans="1:15" s="2" customFormat="1" ht="15.75" x14ac:dyDescent="0.25">
      <c r="A5" s="2" t="s">
        <v>23</v>
      </c>
      <c r="B5" s="2" t="s">
        <v>24</v>
      </c>
      <c r="C5" s="2" t="s">
        <v>67</v>
      </c>
      <c r="D5" s="2" t="s">
        <v>26</v>
      </c>
      <c r="E5" s="2" t="s">
        <v>27</v>
      </c>
      <c r="F5" s="2" t="s">
        <v>25</v>
      </c>
    </row>
    <row r="7" spans="1:15" ht="30.75" x14ac:dyDescent="0.2">
      <c r="A7" s="40" t="s">
        <v>28</v>
      </c>
      <c r="B7" s="31">
        <v>14482</v>
      </c>
      <c r="C7" s="31">
        <v>14482</v>
      </c>
      <c r="D7" s="31">
        <f>SUM(C7-B7)</f>
        <v>0</v>
      </c>
      <c r="E7" s="51">
        <f>SUM(D7/B7*100)</f>
        <v>0</v>
      </c>
    </row>
    <row r="8" spans="1:15" x14ac:dyDescent="0.2">
      <c r="B8" s="31"/>
      <c r="C8" s="31"/>
      <c r="D8" s="31"/>
      <c r="E8" s="51"/>
    </row>
    <row r="9" spans="1:15" ht="30.75" x14ac:dyDescent="0.2">
      <c r="A9" s="40" t="s">
        <v>29</v>
      </c>
      <c r="B9" s="31">
        <v>6925</v>
      </c>
      <c r="C9" s="31">
        <v>1876</v>
      </c>
      <c r="D9" s="31">
        <f t="shared" ref="D9:D21" si="0">SUM(C9-B9)</f>
        <v>-5049</v>
      </c>
      <c r="E9" s="51">
        <v>-0.7298</v>
      </c>
      <c r="F9" s="26" t="s">
        <v>69</v>
      </c>
    </row>
    <row r="10" spans="1:15" x14ac:dyDescent="0.2">
      <c r="B10" s="31"/>
      <c r="C10" s="31"/>
      <c r="D10" s="31"/>
      <c r="E10" s="51"/>
    </row>
    <row r="11" spans="1:15" ht="30.75" x14ac:dyDescent="0.2">
      <c r="A11" s="40" t="s">
        <v>30</v>
      </c>
      <c r="B11" s="31">
        <v>4424</v>
      </c>
      <c r="C11" s="31">
        <v>3492</v>
      </c>
      <c r="D11" s="31">
        <f t="shared" si="0"/>
        <v>-932</v>
      </c>
      <c r="E11" s="51">
        <v>-0.21060000000000001</v>
      </c>
      <c r="F11" s="26" t="s">
        <v>70</v>
      </c>
    </row>
    <row r="12" spans="1:15" x14ac:dyDescent="0.2">
      <c r="B12" s="31"/>
      <c r="C12" s="31"/>
      <c r="D12" s="31"/>
      <c r="E12" s="51"/>
    </row>
    <row r="13" spans="1:15" ht="30.75" x14ac:dyDescent="0.2">
      <c r="A13" s="40" t="s">
        <v>31</v>
      </c>
      <c r="B13" s="31">
        <v>0</v>
      </c>
      <c r="C13" s="31">
        <v>0</v>
      </c>
      <c r="D13" s="31">
        <f t="shared" si="0"/>
        <v>0</v>
      </c>
      <c r="E13" s="51"/>
    </row>
    <row r="14" spans="1:15" x14ac:dyDescent="0.2">
      <c r="B14" s="31"/>
      <c r="C14" s="31"/>
      <c r="D14" s="31"/>
      <c r="E14" s="51"/>
    </row>
    <row r="15" spans="1:15" ht="30" customHeight="1" x14ac:dyDescent="0.2">
      <c r="A15" s="40" t="s">
        <v>32</v>
      </c>
      <c r="B15" s="31">
        <v>10714</v>
      </c>
      <c r="C15" s="31">
        <v>27725</v>
      </c>
      <c r="D15" s="31">
        <f t="shared" si="0"/>
        <v>17011</v>
      </c>
      <c r="E15" s="51">
        <v>1.5876999999999999</v>
      </c>
      <c r="F15" s="56" t="s">
        <v>71</v>
      </c>
      <c r="G15" s="56"/>
      <c r="H15" s="56"/>
      <c r="I15" s="56"/>
      <c r="J15" s="56"/>
      <c r="K15" s="56"/>
      <c r="L15" s="56"/>
      <c r="M15" s="56"/>
      <c r="N15" s="56"/>
      <c r="O15" s="56"/>
    </row>
    <row r="16" spans="1:15" x14ac:dyDescent="0.2">
      <c r="B16" s="31"/>
      <c r="C16" s="31"/>
      <c r="D16" s="31">
        <f>SUM(C16-B16)</f>
        <v>0</v>
      </c>
      <c r="E16" s="51"/>
      <c r="F16" s="52"/>
      <c r="G16" s="52"/>
      <c r="H16" s="52"/>
      <c r="I16" s="52"/>
      <c r="J16" s="52"/>
      <c r="K16" s="49"/>
      <c r="L16" s="49"/>
      <c r="M16" s="49"/>
      <c r="N16" s="49"/>
      <c r="O16" s="49"/>
    </row>
    <row r="17" spans="1:6" ht="45.75" x14ac:dyDescent="0.2">
      <c r="A17" s="40" t="s">
        <v>33</v>
      </c>
      <c r="B17" s="31">
        <v>29433</v>
      </c>
      <c r="C17" s="31">
        <v>14574</v>
      </c>
      <c r="D17" s="31">
        <f t="shared" si="0"/>
        <v>-14859</v>
      </c>
      <c r="E17" s="51">
        <v>-0.505</v>
      </c>
      <c r="F17" s="26" t="s">
        <v>72</v>
      </c>
    </row>
    <row r="18" spans="1:6" x14ac:dyDescent="0.2">
      <c r="B18" s="31"/>
      <c r="C18" s="31"/>
      <c r="D18" s="31">
        <f t="shared" si="0"/>
        <v>0</v>
      </c>
      <c r="E18" s="51"/>
    </row>
    <row r="19" spans="1:6" ht="45.75" x14ac:dyDescent="0.2">
      <c r="A19" s="40" t="s">
        <v>34</v>
      </c>
      <c r="B19" s="31">
        <v>63148</v>
      </c>
      <c r="C19" s="31">
        <v>63148</v>
      </c>
      <c r="D19" s="31">
        <f t="shared" si="0"/>
        <v>0</v>
      </c>
      <c r="E19" s="51"/>
    </row>
    <row r="20" spans="1:6" x14ac:dyDescent="0.2">
      <c r="B20" s="31"/>
      <c r="C20" s="31"/>
      <c r="D20" s="31"/>
      <c r="E20" s="51"/>
    </row>
    <row r="21" spans="1:6" ht="30.75" x14ac:dyDescent="0.2">
      <c r="A21" s="40" t="s">
        <v>35</v>
      </c>
      <c r="B21" s="31">
        <v>0</v>
      </c>
      <c r="C21" s="31">
        <v>0</v>
      </c>
      <c r="D21" s="31">
        <f t="shared" si="0"/>
        <v>0</v>
      </c>
      <c r="E21" s="51"/>
    </row>
  </sheetData>
  <mergeCells count="1">
    <mergeCell ref="F15:O15"/>
  </mergeCells>
  <phoneticPr fontId="4" type="noConversion"/>
  <pageMargins left="0.75000000000000011" right="0.75000000000000011" top="1" bottom="1" header="0.5" footer="0.5"/>
  <pageSetup paperSize="9" scale="86" orientation="landscape" horizontalDpi="4294967292" verticalDpi="4294967292" r:id="rId1"/>
  <headerFooter>
    <oddHeader>&amp;R&amp;"Arial,Bold"&amp;12&amp;K000000Attachment 1.2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E57"/>
  <sheetViews>
    <sheetView topLeftCell="A2" workbookViewId="0">
      <selection activeCell="A6" sqref="A6"/>
    </sheetView>
  </sheetViews>
  <sheetFormatPr defaultColWidth="8.85546875" defaultRowHeight="12.75" x14ac:dyDescent="0.2"/>
  <cols>
    <col min="1" max="1" width="13" style="8" bestFit="1" customWidth="1"/>
    <col min="2" max="2" width="34.140625" style="20" bestFit="1" customWidth="1"/>
    <col min="3" max="3" width="10.85546875" bestFit="1" customWidth="1"/>
    <col min="4" max="4" width="11.28515625" style="8" bestFit="1" customWidth="1"/>
  </cols>
  <sheetData>
    <row r="1" spans="1:5" ht="15.75" x14ac:dyDescent="0.25">
      <c r="A1" s="58" t="s">
        <v>73</v>
      </c>
      <c r="B1" s="58"/>
      <c r="C1" s="58"/>
      <c r="D1" s="58"/>
    </row>
    <row r="2" spans="1:5" ht="15" x14ac:dyDescent="0.2">
      <c r="A2" s="57"/>
      <c r="B2" s="57"/>
      <c r="C2" s="57"/>
      <c r="D2" s="57"/>
      <c r="E2" s="57"/>
    </row>
    <row r="3" spans="1:5" ht="15" x14ac:dyDescent="0.2">
      <c r="A3" s="57"/>
      <c r="B3" s="57"/>
      <c r="C3" s="57"/>
      <c r="D3" s="57"/>
      <c r="E3" s="53"/>
    </row>
    <row r="4" spans="1:5" ht="12.95" customHeight="1" x14ac:dyDescent="0.2">
      <c r="A4" s="9"/>
      <c r="B4" s="43"/>
      <c r="C4" s="23"/>
      <c r="D4" s="9"/>
      <c r="E4" s="7"/>
    </row>
    <row r="5" spans="1:5" s="20" customFormat="1" x14ac:dyDescent="0.2">
      <c r="A5" s="41" t="s">
        <v>3</v>
      </c>
      <c r="B5" s="24"/>
      <c r="C5" s="24"/>
      <c r="D5" s="41" t="s">
        <v>3</v>
      </c>
    </row>
    <row r="6" spans="1:5" s="20" customFormat="1" x14ac:dyDescent="0.2">
      <c r="A6" s="42">
        <v>42094</v>
      </c>
      <c r="B6" s="24"/>
      <c r="C6" s="24"/>
      <c r="D6" s="42">
        <v>42460</v>
      </c>
    </row>
    <row r="7" spans="1:5" ht="15.75" x14ac:dyDescent="0.25">
      <c r="B7" s="2" t="s">
        <v>4</v>
      </c>
      <c r="C7" s="2"/>
    </row>
    <row r="8" spans="1:5" ht="15.75" x14ac:dyDescent="0.25">
      <c r="B8" s="2"/>
      <c r="C8" s="2"/>
    </row>
    <row r="9" spans="1:5" x14ac:dyDescent="0.2">
      <c r="A9" s="10">
        <v>14482</v>
      </c>
      <c r="B9" s="44" t="s">
        <v>0</v>
      </c>
      <c r="C9" s="4"/>
      <c r="D9" s="10">
        <v>14482</v>
      </c>
    </row>
    <row r="10" spans="1:5" x14ac:dyDescent="0.2">
      <c r="A10" s="10">
        <v>1150</v>
      </c>
      <c r="B10" s="45" t="s">
        <v>46</v>
      </c>
      <c r="C10" s="3"/>
      <c r="D10" s="10">
        <v>807</v>
      </c>
    </row>
    <row r="11" spans="1:5" x14ac:dyDescent="0.2">
      <c r="A11" s="10">
        <v>47.33</v>
      </c>
      <c r="B11" s="45" t="s">
        <v>5</v>
      </c>
      <c r="C11" s="3"/>
      <c r="D11" s="10">
        <v>42.05</v>
      </c>
    </row>
    <row r="12" spans="1:5" x14ac:dyDescent="0.2">
      <c r="A12" s="10">
        <v>2560.9299999999998</v>
      </c>
      <c r="B12" s="45" t="s">
        <v>66</v>
      </c>
      <c r="C12" s="3"/>
      <c r="D12" s="10">
        <v>0</v>
      </c>
    </row>
    <row r="13" spans="1:5" x14ac:dyDescent="0.2">
      <c r="A13" s="10">
        <v>1846.5</v>
      </c>
      <c r="B13" s="44" t="s">
        <v>65</v>
      </c>
      <c r="C13" s="21"/>
      <c r="D13" s="10">
        <v>110</v>
      </c>
    </row>
    <row r="14" spans="1:5" x14ac:dyDescent="0.2">
      <c r="A14" s="11">
        <v>1205.46</v>
      </c>
      <c r="B14" s="45" t="s">
        <v>2</v>
      </c>
      <c r="C14" s="3"/>
      <c r="D14" s="11">
        <v>917.7</v>
      </c>
    </row>
    <row r="15" spans="1:5" x14ac:dyDescent="0.2">
      <c r="A15" s="10">
        <v>115.27</v>
      </c>
      <c r="B15" s="45" t="s">
        <v>47</v>
      </c>
      <c r="C15" s="3"/>
      <c r="D15" s="10"/>
    </row>
    <row r="16" spans="1:5" x14ac:dyDescent="0.2">
      <c r="A16" s="10"/>
      <c r="B16" s="45"/>
      <c r="C16" s="3"/>
      <c r="D16" s="10"/>
    </row>
    <row r="17" spans="1:4" x14ac:dyDescent="0.2">
      <c r="A17" s="12">
        <f>SUM(A9:A15)</f>
        <v>21407.489999999998</v>
      </c>
      <c r="B17" s="5" t="s">
        <v>6</v>
      </c>
      <c r="C17" s="5"/>
      <c r="D17" s="12">
        <f>SUM(D9:D14)</f>
        <v>16358.75</v>
      </c>
    </row>
    <row r="18" spans="1:4" x14ac:dyDescent="0.2">
      <c r="A18" s="13"/>
      <c r="D18" s="13"/>
    </row>
    <row r="19" spans="1:4" ht="15.75" x14ac:dyDescent="0.25">
      <c r="A19" s="13"/>
      <c r="B19" s="2" t="s">
        <v>7</v>
      </c>
      <c r="C19" s="2"/>
      <c r="D19" s="13"/>
    </row>
    <row r="20" spans="1:4" x14ac:dyDescent="0.2">
      <c r="A20" s="14">
        <v>241.88</v>
      </c>
      <c r="B20" s="45" t="s">
        <v>48</v>
      </c>
      <c r="C20" s="3"/>
      <c r="D20" s="14">
        <v>9334.09</v>
      </c>
    </row>
    <row r="21" spans="1:4" x14ac:dyDescent="0.2">
      <c r="A21" s="14">
        <v>272.73</v>
      </c>
      <c r="B21" s="45" t="s">
        <v>49</v>
      </c>
      <c r="C21" s="19"/>
      <c r="D21" s="14">
        <v>0</v>
      </c>
    </row>
    <row r="22" spans="1:4" x14ac:dyDescent="0.2">
      <c r="A22" s="14">
        <v>125</v>
      </c>
      <c r="B22" s="45" t="s">
        <v>50</v>
      </c>
      <c r="C22" s="19"/>
      <c r="D22" s="14">
        <v>125</v>
      </c>
    </row>
    <row r="23" spans="1:4" x14ac:dyDescent="0.2">
      <c r="A23" s="14">
        <v>2119.34</v>
      </c>
      <c r="B23" s="45" t="s">
        <v>51</v>
      </c>
      <c r="C23" s="19"/>
      <c r="D23" s="14">
        <v>3456</v>
      </c>
    </row>
    <row r="24" spans="1:4" x14ac:dyDescent="0.2">
      <c r="A24" s="14">
        <v>0</v>
      </c>
      <c r="B24" s="45" t="s">
        <v>52</v>
      </c>
      <c r="C24" s="19"/>
      <c r="D24" s="14">
        <v>0</v>
      </c>
    </row>
    <row r="25" spans="1:4" x14ac:dyDescent="0.2">
      <c r="A25" s="14">
        <v>0</v>
      </c>
      <c r="B25" s="45" t="s">
        <v>20</v>
      </c>
      <c r="C25" s="19"/>
      <c r="D25" s="14">
        <v>0</v>
      </c>
    </row>
    <row r="26" spans="1:4" x14ac:dyDescent="0.2">
      <c r="A26" s="14">
        <v>0</v>
      </c>
      <c r="B26" s="45" t="s">
        <v>53</v>
      </c>
      <c r="C26" s="19"/>
      <c r="D26" s="14">
        <v>1085</v>
      </c>
    </row>
    <row r="27" spans="1:4" x14ac:dyDescent="0.2">
      <c r="A27" s="14">
        <v>260</v>
      </c>
      <c r="B27" s="45" t="s">
        <v>21</v>
      </c>
      <c r="C27" s="3"/>
      <c r="D27" s="14">
        <v>240</v>
      </c>
    </row>
    <row r="28" spans="1:4" x14ac:dyDescent="0.2">
      <c r="A28" s="14">
        <v>85</v>
      </c>
      <c r="B28" s="45" t="s">
        <v>54</v>
      </c>
      <c r="C28" s="3"/>
      <c r="D28" s="14">
        <v>0</v>
      </c>
    </row>
    <row r="29" spans="1:4" x14ac:dyDescent="0.2">
      <c r="A29" s="14">
        <v>107.49</v>
      </c>
      <c r="B29" s="45" t="s">
        <v>55</v>
      </c>
      <c r="C29" s="19"/>
      <c r="D29" s="14">
        <v>107.49</v>
      </c>
    </row>
    <row r="30" spans="1:4" x14ac:dyDescent="0.2">
      <c r="A30" s="14">
        <v>0</v>
      </c>
      <c r="B30" s="45" t="s">
        <v>56</v>
      </c>
      <c r="C30" s="19"/>
      <c r="D30" s="14">
        <v>0</v>
      </c>
    </row>
    <row r="31" spans="1:4" x14ac:dyDescent="0.2">
      <c r="A31" s="14">
        <v>0</v>
      </c>
      <c r="B31" s="45" t="s">
        <v>19</v>
      </c>
      <c r="C31" s="19"/>
      <c r="D31" s="14">
        <v>247.31</v>
      </c>
    </row>
    <row r="32" spans="1:4" x14ac:dyDescent="0.2">
      <c r="A32" s="14">
        <v>560.02</v>
      </c>
      <c r="B32" s="45" t="s">
        <v>1</v>
      </c>
      <c r="C32" s="3"/>
      <c r="D32" s="14">
        <v>515.59</v>
      </c>
    </row>
    <row r="33" spans="1:4" x14ac:dyDescent="0.2">
      <c r="A33" s="14">
        <v>216</v>
      </c>
      <c r="B33" s="45" t="s">
        <v>57</v>
      </c>
      <c r="C33" s="19"/>
      <c r="D33" s="14">
        <v>216</v>
      </c>
    </row>
    <row r="34" spans="1:4" x14ac:dyDescent="0.2">
      <c r="A34" s="14">
        <v>147.36000000000001</v>
      </c>
      <c r="B34" s="44" t="s">
        <v>18</v>
      </c>
      <c r="C34" s="21"/>
      <c r="D34" s="14">
        <v>120</v>
      </c>
    </row>
    <row r="35" spans="1:4" x14ac:dyDescent="0.2">
      <c r="A35" s="14">
        <v>108</v>
      </c>
      <c r="B35" s="45" t="s">
        <v>9</v>
      </c>
      <c r="C35" s="19"/>
      <c r="D35" s="14">
        <v>182.82</v>
      </c>
    </row>
    <row r="36" spans="1:4" x14ac:dyDescent="0.2">
      <c r="A36" s="14">
        <v>400.67</v>
      </c>
      <c r="B36" s="45" t="s">
        <v>58</v>
      </c>
      <c r="C36" s="3"/>
      <c r="D36" s="14">
        <v>0</v>
      </c>
    </row>
    <row r="37" spans="1:4" x14ac:dyDescent="0.2">
      <c r="A37" s="14">
        <v>1315.25</v>
      </c>
      <c r="B37" s="45" t="s">
        <v>59</v>
      </c>
      <c r="C37" s="19"/>
      <c r="D37" s="14">
        <v>0</v>
      </c>
    </row>
    <row r="38" spans="1:4" x14ac:dyDescent="0.2">
      <c r="A38" s="14">
        <v>1151.81</v>
      </c>
      <c r="B38" s="45" t="s">
        <v>60</v>
      </c>
      <c r="C38" s="19"/>
      <c r="D38" s="14">
        <v>668.22</v>
      </c>
    </row>
    <row r="39" spans="1:4" x14ac:dyDescent="0.2">
      <c r="A39" s="14">
        <v>0</v>
      </c>
      <c r="B39" s="45" t="s">
        <v>61</v>
      </c>
      <c r="C39" s="3"/>
      <c r="D39" s="14">
        <v>8608.64</v>
      </c>
    </row>
    <row r="40" spans="1:4" x14ac:dyDescent="0.2">
      <c r="A40" s="14">
        <v>0</v>
      </c>
      <c r="B40" s="45" t="s">
        <v>62</v>
      </c>
      <c r="C40" s="19"/>
      <c r="D40" s="14">
        <v>0</v>
      </c>
    </row>
    <row r="41" spans="1:4" s="47" customFormat="1" x14ac:dyDescent="0.2">
      <c r="A41" s="46">
        <v>4424.84</v>
      </c>
      <c r="B41" s="45" t="s">
        <v>8</v>
      </c>
      <c r="C41" s="45"/>
      <c r="D41" s="46">
        <v>3492.37</v>
      </c>
    </row>
    <row r="42" spans="1:4" s="47" customFormat="1" x14ac:dyDescent="0.2">
      <c r="A42" s="46">
        <v>2585.25</v>
      </c>
      <c r="B42" s="45" t="s">
        <v>63</v>
      </c>
      <c r="C42" s="48"/>
      <c r="D42" s="46">
        <v>0</v>
      </c>
    </row>
    <row r="43" spans="1:4" s="47" customFormat="1" x14ac:dyDescent="0.2">
      <c r="A43" s="46">
        <v>100</v>
      </c>
      <c r="B43" s="45" t="s">
        <v>64</v>
      </c>
      <c r="C43" s="48"/>
      <c r="D43" s="46">
        <v>125</v>
      </c>
    </row>
    <row r="44" spans="1:4" s="47" customFormat="1" x14ac:dyDescent="0.2">
      <c r="A44" s="46">
        <v>917.7</v>
      </c>
      <c r="B44" s="45" t="s">
        <v>2</v>
      </c>
      <c r="C44" s="48"/>
      <c r="D44" s="46">
        <v>2694.47</v>
      </c>
    </row>
    <row r="45" spans="1:4" x14ac:dyDescent="0.2">
      <c r="A45" s="14"/>
      <c r="D45" s="14"/>
    </row>
    <row r="46" spans="1:4" x14ac:dyDescent="0.2">
      <c r="A46" s="15">
        <f>SUM(A20:A45)</f>
        <v>15138.34</v>
      </c>
      <c r="B46" s="5" t="s">
        <v>10</v>
      </c>
      <c r="C46" s="5"/>
      <c r="D46" s="15">
        <f>SUM(D20:D45)</f>
        <v>31217.999999999996</v>
      </c>
    </row>
    <row r="47" spans="1:4" x14ac:dyDescent="0.2">
      <c r="A47" s="13"/>
      <c r="D47" s="13"/>
    </row>
    <row r="48" spans="1:4" x14ac:dyDescent="0.2">
      <c r="A48" s="14">
        <v>23164.37</v>
      </c>
      <c r="B48" s="20" t="s">
        <v>13</v>
      </c>
      <c r="D48" s="14">
        <v>29433.52</v>
      </c>
    </row>
    <row r="49" spans="1:4" x14ac:dyDescent="0.2">
      <c r="A49" s="16">
        <v>21407.49</v>
      </c>
      <c r="B49" s="1" t="s">
        <v>11</v>
      </c>
      <c r="C49" s="6"/>
      <c r="D49" s="16">
        <v>16358.75</v>
      </c>
    </row>
    <row r="50" spans="1:4" x14ac:dyDescent="0.2">
      <c r="A50" s="17">
        <f>SUM(A48:A49)</f>
        <v>44571.86</v>
      </c>
      <c r="D50" s="17">
        <f>SUM(D48:D49)</f>
        <v>45792.270000000004</v>
      </c>
    </row>
    <row r="51" spans="1:4" x14ac:dyDescent="0.2">
      <c r="A51" s="16">
        <f>A46</f>
        <v>15138.34</v>
      </c>
      <c r="B51" s="1" t="s">
        <v>12</v>
      </c>
      <c r="C51" s="6"/>
      <c r="D51" s="16">
        <f>D46</f>
        <v>31217.999999999996</v>
      </c>
    </row>
    <row r="52" spans="1:4" ht="13.5" thickBot="1" x14ac:dyDescent="0.25">
      <c r="A52" s="18">
        <f>A50-A51</f>
        <v>29433.52</v>
      </c>
      <c r="D52" s="18">
        <f>D50-D51</f>
        <v>14574.270000000008</v>
      </c>
    </row>
    <row r="53" spans="1:4" ht="13.5" thickTop="1" x14ac:dyDescent="0.2">
      <c r="A53" s="13"/>
      <c r="D53" s="13"/>
    </row>
    <row r="54" spans="1:4" x14ac:dyDescent="0.2">
      <c r="A54" s="13"/>
      <c r="D54" s="13"/>
    </row>
    <row r="55" spans="1:4" x14ac:dyDescent="0.2">
      <c r="D55" s="13"/>
    </row>
    <row r="56" spans="1:4" x14ac:dyDescent="0.2">
      <c r="D56" s="13"/>
    </row>
    <row r="57" spans="1:4" x14ac:dyDescent="0.2">
      <c r="D57" s="13"/>
    </row>
  </sheetData>
  <sortState ref="A25:H49">
    <sortCondition ref="B25:B49"/>
  </sortState>
  <mergeCells count="3">
    <mergeCell ref="A2:E2"/>
    <mergeCell ref="A3:E3"/>
    <mergeCell ref="A1:D1"/>
  </mergeCells>
  <phoneticPr fontId="4" type="noConversion"/>
  <pageMargins left="0.39370078740157483" right="0.15748031496062992" top="0.43307086614173229" bottom="0.47244094488188981" header="0.27559055118110237" footer="0.27559055118110237"/>
  <pageSetup paperSize="9" scale="88" orientation="portrait" r:id="rId1"/>
  <headerFooter alignWithMargins="0">
    <oddHeader>&amp;R&amp;"Arial,Bold"&amp;12&amp;K000000Attachment 1.3</oddHead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Bank Reconciliation</vt:lpstr>
      <vt:lpstr>Significant Variances</vt:lpstr>
      <vt:lpstr>Receipts and Payments</vt:lpstr>
      <vt:lpstr>'Bank Reconciliation'!Print_Area</vt:lpstr>
      <vt:lpstr>'Receipts and Payments'!Print_Area</vt:lpstr>
      <vt:lpstr>'Significant Variances'!Print_Area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</dc:creator>
  <cp:lastModifiedBy>Thelma</cp:lastModifiedBy>
  <cp:lastPrinted>2016-04-29T12:42:08Z</cp:lastPrinted>
  <dcterms:created xsi:type="dcterms:W3CDTF">2009-04-09T09:08:17Z</dcterms:created>
  <dcterms:modified xsi:type="dcterms:W3CDTF">2016-06-29T18:35:20Z</dcterms:modified>
</cp:coreProperties>
</file>